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0029bfedca359f/Documents/Moneyble/"/>
    </mc:Choice>
  </mc:AlternateContent>
  <xr:revisionPtr revIDLastSave="283" documentId="8_{6C9E471B-8976-4050-A0EC-EF54A70774DB}" xr6:coauthVersionLast="47" xr6:coauthVersionMax="47" xr10:uidLastSave="{DE3A6704-2CCE-4825-ADF0-DBAF1B9426DD}"/>
  <bookViews>
    <workbookView xWindow="-108" yWindow="-108" windowWidth="23256" windowHeight="12456" xr2:uid="{CA5F2E99-5F1B-4E52-8265-FEACE9325BFD}"/>
  </bookViews>
  <sheets>
    <sheet name="Main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A7" i="1" s="1"/>
  <c r="D7" i="1"/>
  <c r="D8" i="1"/>
  <c r="F8" i="1"/>
  <c r="F7" i="1"/>
  <c r="D9" i="1"/>
  <c r="D10" i="1"/>
  <c r="F10" i="1"/>
  <c r="F9" i="1"/>
  <c r="D11" i="1"/>
  <c r="F11" i="1"/>
  <c r="D12" i="1"/>
  <c r="D13" i="1"/>
  <c r="F12" i="1"/>
  <c r="F13" i="1"/>
  <c r="D14" i="1"/>
  <c r="F14" i="1"/>
  <c r="D15" i="1"/>
  <c r="D16" i="1"/>
  <c r="F15" i="1"/>
  <c r="D17" i="1"/>
  <c r="F16" i="1"/>
  <c r="D18" i="1"/>
  <c r="F17" i="1"/>
  <c r="F18" i="1"/>
  <c r="D19" i="1"/>
  <c r="D20" i="1"/>
  <c r="F19" i="1"/>
  <c r="D21" i="1"/>
  <c r="F20" i="1"/>
  <c r="F21" i="1"/>
  <c r="D22" i="1"/>
  <c r="D23" i="1"/>
  <c r="F22" i="1"/>
  <c r="D24" i="1"/>
  <c r="F23" i="1"/>
  <c r="F24" i="1"/>
  <c r="D25" i="1"/>
  <c r="D26" i="1"/>
  <c r="F25" i="1"/>
  <c r="F26" i="1"/>
  <c r="D27" i="1"/>
  <c r="F27" i="1"/>
  <c r="D28" i="1"/>
  <c r="D29" i="1"/>
  <c r="F28" i="1"/>
  <c r="D30" i="1"/>
  <c r="F29" i="1"/>
  <c r="D31" i="1"/>
  <c r="F30" i="1"/>
  <c r="F31" i="1"/>
  <c r="D32" i="1"/>
  <c r="D33" i="1"/>
  <c r="F32" i="1"/>
  <c r="F33" i="1"/>
  <c r="D34" i="1"/>
  <c r="D35" i="1"/>
  <c r="F34" i="1"/>
  <c r="D36" i="1"/>
  <c r="F35" i="1"/>
  <c r="F36" i="1"/>
  <c r="D37" i="1"/>
  <c r="D38" i="1"/>
  <c r="F37" i="1"/>
  <c r="D39" i="1"/>
  <c r="F38" i="1"/>
  <c r="F39" i="1"/>
  <c r="D40" i="1"/>
  <c r="F40" i="1"/>
  <c r="D41" i="1"/>
  <c r="D42" i="1"/>
  <c r="F41" i="1"/>
  <c r="F42" i="1"/>
  <c r="D43" i="1"/>
  <c r="D44" i="1"/>
  <c r="F43" i="1"/>
  <c r="F44" i="1"/>
  <c r="D45" i="1"/>
  <c r="F45" i="1"/>
  <c r="D46" i="1"/>
  <c r="F46" i="1"/>
  <c r="D47" i="1"/>
  <c r="D48" i="1"/>
  <c r="F47" i="1"/>
  <c r="F48" i="1"/>
  <c r="D49" i="1"/>
  <c r="F49" i="1"/>
  <c r="D50" i="1"/>
  <c r="D51" i="1"/>
  <c r="F50" i="1"/>
  <c r="D52" i="1"/>
  <c r="F51" i="1"/>
  <c r="D53" i="1"/>
  <c r="F52" i="1"/>
  <c r="F53" i="1"/>
  <c r="D54" i="1"/>
  <c r="D55" i="1"/>
  <c r="F54" i="1"/>
  <c r="F55" i="1"/>
  <c r="D56" i="1"/>
  <c r="F56" i="1"/>
  <c r="D57" i="1"/>
  <c r="F57" i="1"/>
  <c r="D58" i="1"/>
  <c r="F58" i="1"/>
  <c r="D59" i="1"/>
  <c r="F59" i="1"/>
  <c r="D60" i="1"/>
  <c r="D61" i="1"/>
  <c r="F60" i="1"/>
  <c r="D62" i="1"/>
  <c r="F61" i="1"/>
  <c r="D63" i="1"/>
  <c r="F62" i="1"/>
  <c r="D64" i="1"/>
  <c r="F63" i="1"/>
  <c r="F64" i="1"/>
  <c r="D65" i="1"/>
  <c r="D66" i="1"/>
  <c r="F65" i="1"/>
  <c r="F66" i="1"/>
  <c r="D67" i="1"/>
  <c r="F67" i="1"/>
  <c r="D68" i="1"/>
  <c r="F68" i="1"/>
  <c r="D69" i="1"/>
  <c r="F69" i="1"/>
  <c r="D70" i="1"/>
  <c r="D71" i="1"/>
  <c r="F70" i="1"/>
  <c r="D72" i="1"/>
  <c r="F71" i="1"/>
  <c r="D73" i="1"/>
  <c r="F72" i="1"/>
  <c r="D74" i="1"/>
  <c r="F73" i="1"/>
  <c r="F74" i="1"/>
  <c r="D75" i="1"/>
  <c r="D76" i="1"/>
  <c r="F75" i="1"/>
  <c r="D77" i="1"/>
  <c r="F76" i="1"/>
  <c r="F77" i="1"/>
  <c r="D78" i="1"/>
  <c r="F78" i="1"/>
  <c r="D79" i="1"/>
  <c r="F79" i="1"/>
  <c r="D80" i="1"/>
  <c r="F80" i="1"/>
  <c r="D81" i="1"/>
  <c r="F81" i="1"/>
  <c r="D82" i="1"/>
  <c r="D83" i="1"/>
  <c r="F82" i="1"/>
  <c r="F83" i="1"/>
  <c r="D84" i="1"/>
  <c r="D85" i="1"/>
  <c r="F84" i="1"/>
  <c r="F85" i="1"/>
  <c r="D86" i="1"/>
  <c r="D87" i="1"/>
  <c r="F86" i="1"/>
  <c r="D88" i="1"/>
  <c r="F87" i="1"/>
  <c r="D89" i="1"/>
  <c r="F88" i="1"/>
  <c r="D90" i="1"/>
  <c r="F89" i="1"/>
  <c r="F90" i="1"/>
  <c r="D91" i="1"/>
  <c r="F91" i="1"/>
  <c r="D92" i="1"/>
  <c r="F92" i="1"/>
  <c r="D93" i="1"/>
  <c r="F93" i="1"/>
  <c r="D94" i="1"/>
  <c r="F94" i="1"/>
  <c r="D95" i="1"/>
  <c r="F95" i="1"/>
  <c r="D96" i="1"/>
  <c r="F96" i="1"/>
  <c r="D97" i="1"/>
  <c r="F97" i="1"/>
  <c r="D98" i="1"/>
  <c r="F98" i="1"/>
  <c r="D99" i="1"/>
  <c r="F99" i="1"/>
  <c r="D100" i="1"/>
  <c r="D101" i="1"/>
  <c r="F100" i="1"/>
  <c r="D102" i="1"/>
  <c r="F101" i="1"/>
  <c r="D103" i="1"/>
  <c r="F102" i="1"/>
  <c r="F103" i="1"/>
  <c r="D104" i="1"/>
  <c r="F104" i="1"/>
  <c r="D105" i="1"/>
  <c r="D106" i="1"/>
  <c r="F105" i="1"/>
  <c r="F106" i="1"/>
  <c r="D107" i="1"/>
  <c r="F107" i="1"/>
  <c r="D108" i="1"/>
  <c r="F108" i="1"/>
  <c r="D109" i="1"/>
  <c r="D110" i="1"/>
  <c r="F109" i="1"/>
  <c r="D111" i="1"/>
  <c r="F110" i="1"/>
  <c r="F111" i="1"/>
  <c r="D112" i="1"/>
  <c r="F112" i="1"/>
  <c r="D113" i="1"/>
  <c r="D114" i="1"/>
  <c r="F113" i="1"/>
  <c r="F114" i="1"/>
  <c r="D115" i="1"/>
  <c r="F115" i="1"/>
  <c r="D116" i="1"/>
  <c r="D117" i="1"/>
  <c r="F116" i="1"/>
  <c r="F117" i="1"/>
  <c r="D118" i="1"/>
  <c r="D119" i="1"/>
  <c r="F118" i="1"/>
  <c r="D120" i="1"/>
  <c r="F119" i="1"/>
  <c r="D121" i="1"/>
  <c r="F120" i="1"/>
  <c r="F121" i="1"/>
  <c r="D122" i="1"/>
  <c r="F122" i="1"/>
  <c r="D123" i="1"/>
  <c r="D124" i="1"/>
  <c r="F123" i="1"/>
  <c r="D125" i="1"/>
  <c r="F124" i="1"/>
  <c r="D126" i="1"/>
  <c r="F125" i="1"/>
  <c r="F126" i="1"/>
  <c r="D127" i="1"/>
  <c r="F127" i="1"/>
  <c r="D128" i="1"/>
  <c r="D129" i="1"/>
  <c r="F128" i="1"/>
  <c r="D130" i="1"/>
  <c r="F129" i="1"/>
  <c r="F130" i="1"/>
  <c r="D131" i="1"/>
  <c r="D132" i="1"/>
  <c r="F131" i="1"/>
  <c r="F132" i="1"/>
  <c r="D133" i="1"/>
  <c r="D134" i="1"/>
  <c r="F133" i="1"/>
  <c r="D135" i="1"/>
  <c r="F134" i="1"/>
  <c r="F135" i="1"/>
  <c r="D136" i="1"/>
  <c r="D137" i="1"/>
  <c r="F136" i="1"/>
  <c r="F137" i="1"/>
  <c r="D138" i="1"/>
  <c r="D139" i="1"/>
  <c r="F138" i="1"/>
  <c r="D140" i="1"/>
  <c r="F139" i="1"/>
  <c r="D141" i="1"/>
  <c r="F140" i="1"/>
  <c r="F141" i="1"/>
  <c r="D142" i="1"/>
  <c r="D143" i="1"/>
  <c r="F142" i="1"/>
  <c r="F143" i="1"/>
  <c r="D144" i="1"/>
  <c r="D145" i="1"/>
  <c r="F144" i="1"/>
  <c r="F145" i="1"/>
  <c r="D146" i="1"/>
  <c r="D147" i="1"/>
  <c r="F146" i="1"/>
  <c r="F147" i="1"/>
  <c r="D148" i="1"/>
  <c r="D149" i="1"/>
  <c r="F148" i="1"/>
  <c r="F149" i="1"/>
  <c r="D150" i="1"/>
  <c r="D151" i="1"/>
  <c r="F150" i="1"/>
  <c r="F151" i="1"/>
  <c r="D152" i="1"/>
  <c r="D153" i="1"/>
  <c r="F152" i="1"/>
  <c r="F153" i="1"/>
  <c r="D154" i="1"/>
  <c r="D155" i="1"/>
  <c r="F154" i="1"/>
  <c r="D156" i="1"/>
  <c r="F155" i="1"/>
  <c r="F156" i="1"/>
  <c r="D157" i="1"/>
  <c r="D158" i="1"/>
  <c r="F157" i="1"/>
  <c r="D159" i="1"/>
  <c r="F158" i="1"/>
  <c r="D160" i="1"/>
  <c r="F159" i="1"/>
  <c r="D161" i="1"/>
  <c r="F160" i="1"/>
  <c r="F161" i="1"/>
  <c r="D162" i="1"/>
  <c r="F162" i="1"/>
  <c r="D163" i="1"/>
  <c r="F163" i="1"/>
  <c r="D164" i="1"/>
  <c r="F164" i="1"/>
  <c r="D165" i="1"/>
  <c r="D166" i="1"/>
  <c r="F165" i="1"/>
  <c r="F166" i="1"/>
  <c r="D167" i="1"/>
  <c r="D168" i="1"/>
  <c r="F167" i="1"/>
  <c r="F168" i="1"/>
  <c r="D169" i="1"/>
  <c r="D170" i="1"/>
  <c r="F169" i="1"/>
  <c r="D171" i="1"/>
  <c r="F170" i="1"/>
  <c r="F171" i="1"/>
  <c r="D172" i="1"/>
  <c r="D173" i="1"/>
  <c r="F172" i="1"/>
  <c r="F173" i="1"/>
  <c r="D174" i="1"/>
  <c r="D175" i="1"/>
  <c r="F174" i="1"/>
  <c r="D176" i="1"/>
  <c r="F175" i="1"/>
  <c r="F176" i="1"/>
  <c r="D177" i="1"/>
  <c r="F177" i="1"/>
  <c r="D178" i="1"/>
  <c r="D179" i="1"/>
  <c r="F178" i="1"/>
  <c r="D180" i="1"/>
  <c r="F179" i="1"/>
  <c r="F180" i="1"/>
  <c r="D181" i="1"/>
  <c r="D182" i="1"/>
  <c r="F181" i="1"/>
  <c r="D183" i="1"/>
  <c r="F182" i="1"/>
  <c r="F183" i="1"/>
  <c r="D184" i="1"/>
  <c r="D185" i="1"/>
  <c r="F184" i="1"/>
  <c r="F185" i="1"/>
  <c r="D186" i="1"/>
  <c r="F186" i="1"/>
  <c r="D187" i="1"/>
  <c r="F187" i="1"/>
  <c r="D188" i="1"/>
  <c r="F188" i="1"/>
  <c r="D189" i="1"/>
  <c r="F189" i="1"/>
  <c r="D190" i="1"/>
  <c r="D191" i="1"/>
  <c r="F190" i="1"/>
  <c r="F191" i="1"/>
  <c r="D192" i="1"/>
  <c r="D193" i="1"/>
  <c r="F192" i="1"/>
  <c r="D194" i="1"/>
  <c r="F193" i="1"/>
  <c r="D195" i="1"/>
  <c r="F194" i="1"/>
  <c r="D196" i="1"/>
  <c r="F195" i="1"/>
  <c r="F196" i="1"/>
  <c r="D197" i="1"/>
  <c r="F197" i="1"/>
  <c r="D198" i="1"/>
  <c r="F198" i="1"/>
  <c r="D199" i="1"/>
  <c r="F199" i="1"/>
  <c r="D200" i="1"/>
  <c r="F200" i="1"/>
  <c r="D201" i="1"/>
  <c r="F201" i="1"/>
  <c r="D202" i="1"/>
  <c r="F202" i="1"/>
  <c r="D203" i="1"/>
  <c r="D204" i="1"/>
  <c r="F203" i="1"/>
  <c r="F204" i="1"/>
  <c r="D205" i="1"/>
  <c r="D206" i="1"/>
  <c r="F205" i="1"/>
  <c r="D207" i="1"/>
  <c r="F206" i="1"/>
  <c r="D208" i="1"/>
  <c r="F207" i="1"/>
  <c r="F208" i="1"/>
  <c r="D209" i="1"/>
  <c r="D210" i="1"/>
  <c r="F209" i="1"/>
  <c r="D211" i="1"/>
  <c r="F210" i="1"/>
  <c r="F211" i="1"/>
  <c r="D212" i="1"/>
  <c r="F212" i="1"/>
  <c r="D213" i="1"/>
  <c r="D214" i="1"/>
  <c r="F213" i="1"/>
  <c r="D215" i="1"/>
  <c r="F214" i="1"/>
  <c r="F215" i="1"/>
  <c r="D216" i="1"/>
  <c r="D217" i="1"/>
  <c r="F216" i="1"/>
  <c r="D218" i="1"/>
  <c r="F217" i="1"/>
  <c r="F218" i="1"/>
  <c r="D219" i="1"/>
  <c r="D220" i="1"/>
  <c r="F219" i="1"/>
  <c r="F220" i="1"/>
  <c r="D221" i="1"/>
  <c r="D222" i="1"/>
  <c r="F221" i="1"/>
  <c r="D223" i="1"/>
  <c r="F222" i="1"/>
  <c r="F223" i="1"/>
  <c r="D224" i="1"/>
  <c r="D225" i="1"/>
  <c r="F224" i="1"/>
  <c r="F225" i="1"/>
  <c r="D226" i="1"/>
  <c r="F226" i="1"/>
  <c r="D227" i="1"/>
  <c r="D228" i="1"/>
  <c r="F227" i="1"/>
  <c r="D229" i="1"/>
  <c r="F228" i="1"/>
  <c r="D230" i="1"/>
  <c r="F229" i="1"/>
  <c r="D231" i="1"/>
  <c r="F230" i="1"/>
  <c r="D232" i="1"/>
  <c r="F231" i="1"/>
  <c r="F232" i="1"/>
  <c r="D233" i="1"/>
  <c r="F233" i="1"/>
  <c r="D234" i="1"/>
  <c r="D235" i="1"/>
  <c r="F234" i="1"/>
  <c r="D236" i="1"/>
  <c r="F235" i="1"/>
  <c r="F236" i="1"/>
  <c r="D237" i="1"/>
  <c r="D238" i="1"/>
  <c r="F237" i="1"/>
  <c r="D239" i="1"/>
  <c r="F238" i="1"/>
  <c r="D240" i="1"/>
  <c r="F239" i="1"/>
  <c r="F240" i="1"/>
  <c r="D241" i="1"/>
  <c r="F241" i="1"/>
  <c r="D242" i="1"/>
  <c r="D243" i="1"/>
  <c r="F242" i="1"/>
  <c r="D244" i="1"/>
  <c r="F243" i="1"/>
  <c r="F244" i="1"/>
  <c r="D245" i="1"/>
  <c r="F245" i="1"/>
  <c r="D246" i="1"/>
  <c r="F246" i="1"/>
  <c r="D247" i="1"/>
  <c r="F247" i="1"/>
  <c r="D248" i="1"/>
  <c r="F248" i="1"/>
  <c r="D249" i="1"/>
  <c r="D250" i="1"/>
  <c r="F249" i="1"/>
  <c r="D251" i="1"/>
  <c r="F250" i="1"/>
  <c r="F251" i="1"/>
  <c r="D252" i="1"/>
  <c r="F252" i="1"/>
  <c r="D253" i="1"/>
  <c r="F253" i="1"/>
  <c r="D254" i="1"/>
  <c r="F254" i="1"/>
  <c r="D255" i="1"/>
  <c r="F255" i="1"/>
  <c r="D256" i="1"/>
  <c r="F256" i="1"/>
  <c r="D257" i="1"/>
  <c r="F257" i="1"/>
  <c r="D258" i="1"/>
  <c r="F258" i="1"/>
  <c r="D259" i="1"/>
  <c r="F259" i="1"/>
  <c r="D260" i="1"/>
  <c r="F260" i="1"/>
  <c r="D261" i="1"/>
  <c r="F261" i="1"/>
  <c r="D262" i="1"/>
  <c r="F262" i="1"/>
  <c r="D263" i="1"/>
  <c r="D264" i="1"/>
  <c r="F263" i="1"/>
  <c r="F264" i="1"/>
  <c r="D265" i="1"/>
  <c r="F265" i="1"/>
  <c r="D266" i="1"/>
  <c r="F266" i="1"/>
  <c r="D267" i="1"/>
  <c r="F267" i="1"/>
  <c r="D268" i="1"/>
  <c r="F268" i="1"/>
  <c r="D269" i="1"/>
  <c r="F269" i="1"/>
  <c r="D270" i="1"/>
  <c r="D271" i="1"/>
  <c r="F270" i="1"/>
  <c r="F271" i="1"/>
  <c r="D272" i="1"/>
  <c r="F272" i="1"/>
  <c r="D273" i="1"/>
  <c r="D274" i="1"/>
  <c r="F273" i="1"/>
  <c r="D275" i="1"/>
  <c r="F274" i="1"/>
  <c r="D276" i="1"/>
  <c r="F275" i="1"/>
  <c r="F276" i="1"/>
  <c r="D277" i="1"/>
  <c r="F277" i="1"/>
  <c r="D278" i="1"/>
  <c r="D279" i="1"/>
  <c r="F278" i="1"/>
  <c r="D280" i="1"/>
  <c r="F279" i="1"/>
  <c r="F280" i="1"/>
  <c r="D281" i="1"/>
  <c r="D282" i="1"/>
  <c r="F281" i="1"/>
  <c r="F282" i="1"/>
  <c r="D283" i="1"/>
  <c r="F283" i="1"/>
  <c r="D284" i="1"/>
  <c r="F284" i="1"/>
  <c r="D285" i="1"/>
  <c r="F285" i="1"/>
  <c r="D286" i="1"/>
  <c r="F286" i="1"/>
  <c r="D287" i="1"/>
  <c r="F287" i="1"/>
  <c r="D288" i="1"/>
  <c r="F288" i="1"/>
  <c r="D289" i="1"/>
  <c r="D290" i="1"/>
  <c r="F289" i="1"/>
  <c r="F290" i="1"/>
  <c r="D291" i="1"/>
  <c r="D292" i="1"/>
  <c r="F291" i="1"/>
  <c r="D293" i="1"/>
  <c r="F292" i="1"/>
  <c r="D294" i="1"/>
  <c r="F293" i="1"/>
  <c r="F294" i="1"/>
  <c r="D295" i="1"/>
  <c r="F295" i="1"/>
  <c r="D296" i="1"/>
  <c r="F296" i="1"/>
  <c r="D297" i="1"/>
  <c r="D298" i="1"/>
  <c r="F297" i="1"/>
  <c r="F298" i="1"/>
  <c r="D299" i="1"/>
  <c r="D300" i="1"/>
  <c r="F299" i="1"/>
  <c r="D301" i="1"/>
  <c r="F300" i="1"/>
  <c r="F301" i="1"/>
  <c r="D302" i="1"/>
  <c r="D303" i="1"/>
  <c r="F302" i="1"/>
  <c r="D304" i="1"/>
  <c r="F303" i="1"/>
  <c r="F304" i="1"/>
  <c r="D305" i="1"/>
  <c r="F305" i="1"/>
  <c r="D306" i="1"/>
  <c r="F306" i="1"/>
  <c r="D307" i="1"/>
  <c r="D308" i="1"/>
  <c r="F307" i="1"/>
  <c r="F308" i="1"/>
  <c r="D309" i="1"/>
  <c r="D310" i="1"/>
  <c r="F309" i="1"/>
  <c r="D311" i="1"/>
  <c r="F310" i="1"/>
  <c r="F311" i="1"/>
  <c r="D312" i="1"/>
  <c r="F312" i="1"/>
  <c r="D313" i="1"/>
  <c r="D314" i="1"/>
  <c r="F313" i="1"/>
  <c r="F314" i="1"/>
  <c r="D315" i="1"/>
  <c r="D316" i="1"/>
  <c r="F315" i="1"/>
  <c r="D317" i="1"/>
  <c r="F316" i="1"/>
  <c r="F317" i="1"/>
  <c r="D318" i="1"/>
  <c r="F318" i="1"/>
  <c r="D319" i="1"/>
  <c r="F319" i="1"/>
  <c r="D320" i="1"/>
  <c r="D321" i="1"/>
  <c r="F320" i="1"/>
  <c r="F321" i="1"/>
  <c r="D322" i="1"/>
  <c r="D323" i="1"/>
  <c r="F322" i="1"/>
  <c r="D324" i="1"/>
  <c r="F323" i="1"/>
  <c r="F324" i="1"/>
  <c r="D325" i="1"/>
  <c r="D326" i="1"/>
  <c r="F325" i="1"/>
  <c r="F326" i="1"/>
  <c r="D327" i="1"/>
  <c r="D328" i="1"/>
  <c r="F327" i="1"/>
  <c r="F328" i="1"/>
  <c r="D329" i="1"/>
  <c r="D330" i="1"/>
  <c r="F329" i="1"/>
  <c r="F330" i="1"/>
  <c r="D331" i="1"/>
  <c r="D332" i="1"/>
  <c r="F331" i="1"/>
  <c r="F332" i="1"/>
  <c r="D333" i="1"/>
  <c r="F333" i="1"/>
  <c r="D334" i="1"/>
  <c r="D335" i="1"/>
  <c r="F334" i="1"/>
  <c r="F335" i="1"/>
  <c r="D336" i="1"/>
  <c r="D337" i="1"/>
  <c r="F336" i="1"/>
  <c r="D338" i="1"/>
  <c r="F337" i="1"/>
  <c r="D339" i="1"/>
  <c r="F338" i="1"/>
  <c r="F339" i="1"/>
  <c r="D340" i="1"/>
  <c r="D341" i="1"/>
  <c r="F340" i="1"/>
  <c r="F341" i="1"/>
  <c r="D342" i="1"/>
  <c r="D343" i="1"/>
  <c r="F342" i="1"/>
  <c r="F343" i="1"/>
  <c r="D344" i="1"/>
  <c r="F344" i="1"/>
  <c r="D345" i="1"/>
  <c r="F345" i="1"/>
  <c r="D346" i="1"/>
  <c r="D347" i="1"/>
  <c r="F346" i="1"/>
  <c r="D348" i="1"/>
  <c r="F347" i="1"/>
  <c r="F348" i="1"/>
  <c r="D349" i="1"/>
  <c r="F349" i="1"/>
  <c r="D350" i="1"/>
  <c r="F350" i="1"/>
  <c r="D351" i="1"/>
  <c r="F351" i="1"/>
  <c r="D352" i="1"/>
  <c r="D353" i="1"/>
  <c r="F352" i="1"/>
  <c r="F353" i="1"/>
  <c r="D354" i="1"/>
  <c r="D355" i="1"/>
  <c r="F354" i="1"/>
  <c r="D356" i="1"/>
  <c r="F355" i="1"/>
  <c r="F356" i="1"/>
  <c r="D357" i="1"/>
  <c r="F357" i="1"/>
  <c r="D358" i="1"/>
  <c r="D359" i="1"/>
  <c r="F358" i="1"/>
  <c r="D360" i="1"/>
  <c r="F359" i="1"/>
  <c r="D361" i="1"/>
  <c r="F360" i="1"/>
  <c r="F361" i="1"/>
  <c r="D362" i="1"/>
  <c r="D363" i="1"/>
  <c r="F362" i="1"/>
  <c r="F363" i="1"/>
  <c r="D364" i="1"/>
  <c r="F364" i="1"/>
  <c r="D365" i="1"/>
  <c r="D366" i="1"/>
  <c r="F365" i="1"/>
  <c r="F366" i="1"/>
  <c r="D367" i="1"/>
  <c r="F367" i="1"/>
  <c r="E7" i="1" l="1"/>
  <c r="B7" i="1"/>
  <c r="C7" i="1" s="1"/>
  <c r="A8" i="1" l="1"/>
  <c r="B8" i="1" l="1"/>
  <c r="C8" i="1" s="1"/>
  <c r="E8" i="1"/>
  <c r="A9" i="1" l="1"/>
  <c r="B9" i="1" l="1"/>
  <c r="C9" i="1" s="1"/>
  <c r="E9" i="1"/>
  <c r="A10" i="1" l="1"/>
  <c r="B10" i="1" l="1"/>
  <c r="C10" i="1" s="1"/>
  <c r="E10" i="1"/>
  <c r="A11" i="1" l="1"/>
  <c r="B11" i="1" l="1"/>
  <c r="C11" i="1" s="1"/>
  <c r="E11" i="1"/>
  <c r="A12" i="1" l="1"/>
  <c r="B12" i="1" l="1"/>
  <c r="C12" i="1" s="1"/>
  <c r="E12" i="1"/>
  <c r="A13" i="1" l="1"/>
  <c r="B13" i="1" l="1"/>
  <c r="C13" i="1" s="1"/>
  <c r="E13" i="1"/>
  <c r="A14" i="1" l="1"/>
  <c r="B14" i="1" l="1"/>
  <c r="C14" i="1" s="1"/>
  <c r="E14" i="1"/>
  <c r="A15" i="1" l="1"/>
  <c r="B15" i="1" l="1"/>
  <c r="C15" i="1" s="1"/>
  <c r="E15" i="1"/>
  <c r="A16" i="1" l="1"/>
  <c r="B16" i="1" l="1"/>
  <c r="C16" i="1" s="1"/>
  <c r="E16" i="1"/>
  <c r="A17" i="1" l="1"/>
  <c r="B17" i="1" l="1"/>
  <c r="C17" i="1" s="1"/>
  <c r="E17" i="1"/>
  <c r="A18" i="1" l="1"/>
  <c r="B18" i="1" l="1"/>
  <c r="C18" i="1" s="1"/>
  <c r="E18" i="1"/>
  <c r="A19" i="1" l="1"/>
  <c r="B19" i="1" l="1"/>
  <c r="C19" i="1" s="1"/>
  <c r="E19" i="1"/>
  <c r="A20" i="1" l="1"/>
  <c r="B20" i="1" l="1"/>
  <c r="C20" i="1" s="1"/>
  <c r="E20" i="1"/>
  <c r="A21" i="1" l="1"/>
  <c r="B21" i="1" l="1"/>
  <c r="C21" i="1" s="1"/>
  <c r="E21" i="1"/>
  <c r="A22" i="1" l="1"/>
  <c r="B22" i="1" l="1"/>
  <c r="C22" i="1" s="1"/>
  <c r="E22" i="1"/>
  <c r="A23" i="1" l="1"/>
  <c r="B23" i="1" l="1"/>
  <c r="C23" i="1" s="1"/>
  <c r="E23" i="1"/>
  <c r="A24" i="1" l="1"/>
  <c r="B24" i="1" l="1"/>
  <c r="C24" i="1" s="1"/>
  <c r="E24" i="1"/>
  <c r="A25" i="1" l="1"/>
  <c r="B25" i="1" l="1"/>
  <c r="C25" i="1" s="1"/>
  <c r="E25" i="1"/>
  <c r="A26" i="1" l="1"/>
  <c r="B26" i="1" l="1"/>
  <c r="C26" i="1" s="1"/>
  <c r="E26" i="1"/>
  <c r="A27" i="1" l="1"/>
  <c r="B27" i="1" l="1"/>
  <c r="C27" i="1" s="1"/>
  <c r="E27" i="1"/>
  <c r="A28" i="1" l="1"/>
  <c r="B28" i="1" l="1"/>
  <c r="C28" i="1" s="1"/>
  <c r="E28" i="1"/>
  <c r="A29" i="1" l="1"/>
  <c r="B29" i="1" l="1"/>
  <c r="C29" i="1" s="1"/>
  <c r="E29" i="1"/>
  <c r="A30" i="1" l="1"/>
  <c r="B30" i="1" l="1"/>
  <c r="C30" i="1" s="1"/>
  <c r="E30" i="1"/>
  <c r="A31" i="1" l="1"/>
  <c r="B31" i="1" l="1"/>
  <c r="C31" i="1" s="1"/>
  <c r="E31" i="1"/>
  <c r="A32" i="1" l="1"/>
  <c r="B32" i="1" l="1"/>
  <c r="C32" i="1" s="1"/>
  <c r="E32" i="1"/>
  <c r="A33" i="1" l="1"/>
  <c r="B33" i="1" l="1"/>
  <c r="C33" i="1" s="1"/>
  <c r="E33" i="1"/>
  <c r="A34" i="1" l="1"/>
  <c r="B34" i="1" l="1"/>
  <c r="C34" i="1" s="1"/>
  <c r="E34" i="1"/>
  <c r="A35" i="1" l="1"/>
  <c r="B35" i="1" l="1"/>
  <c r="C35" i="1" s="1"/>
  <c r="E35" i="1"/>
  <c r="A36" i="1" l="1"/>
  <c r="B36" i="1" l="1"/>
  <c r="C36" i="1" s="1"/>
  <c r="E36" i="1"/>
  <c r="A37" i="1" l="1"/>
  <c r="B37" i="1" l="1"/>
  <c r="C37" i="1" s="1"/>
  <c r="E37" i="1"/>
  <c r="A38" i="1" l="1"/>
  <c r="B38" i="1" l="1"/>
  <c r="C38" i="1" s="1"/>
  <c r="E38" i="1"/>
  <c r="A39" i="1" l="1"/>
  <c r="B39" i="1" l="1"/>
  <c r="C39" i="1" s="1"/>
  <c r="E39" i="1"/>
  <c r="A40" i="1" l="1"/>
  <c r="B40" i="1" l="1"/>
  <c r="C40" i="1" s="1"/>
  <c r="E40" i="1"/>
  <c r="A41" i="1" l="1"/>
  <c r="B41" i="1" l="1"/>
  <c r="C41" i="1" s="1"/>
  <c r="E41" i="1"/>
  <c r="A42" i="1" l="1"/>
  <c r="B42" i="1" l="1"/>
  <c r="C42" i="1" s="1"/>
  <c r="E42" i="1"/>
  <c r="A43" i="1" l="1"/>
  <c r="B43" i="1" l="1"/>
  <c r="C43" i="1" s="1"/>
  <c r="E43" i="1"/>
  <c r="A44" i="1" l="1"/>
  <c r="B44" i="1" l="1"/>
  <c r="C44" i="1" s="1"/>
  <c r="E44" i="1"/>
  <c r="A45" i="1" l="1"/>
  <c r="B45" i="1" l="1"/>
  <c r="C45" i="1" s="1"/>
  <c r="E45" i="1"/>
  <c r="A46" i="1" l="1"/>
  <c r="B46" i="1" l="1"/>
  <c r="C46" i="1" s="1"/>
  <c r="E46" i="1"/>
  <c r="A47" i="1" l="1"/>
  <c r="B47" i="1" l="1"/>
  <c r="C47" i="1" s="1"/>
  <c r="E47" i="1"/>
  <c r="A48" i="1" l="1"/>
  <c r="B48" i="1" l="1"/>
  <c r="C48" i="1" s="1"/>
  <c r="E48" i="1"/>
  <c r="A49" i="1" l="1"/>
  <c r="B49" i="1" l="1"/>
  <c r="C49" i="1" s="1"/>
  <c r="E49" i="1"/>
  <c r="A50" i="1" l="1"/>
  <c r="B50" i="1" l="1"/>
  <c r="C50" i="1" s="1"/>
  <c r="E50" i="1"/>
  <c r="A51" i="1" l="1"/>
  <c r="B51" i="1" l="1"/>
  <c r="C51" i="1" s="1"/>
  <c r="E51" i="1"/>
  <c r="A52" i="1" l="1"/>
  <c r="B52" i="1" l="1"/>
  <c r="C52" i="1" s="1"/>
  <c r="E52" i="1"/>
  <c r="A53" i="1" l="1"/>
  <c r="B53" i="1" l="1"/>
  <c r="C53" i="1" s="1"/>
  <c r="E53" i="1"/>
  <c r="A54" i="1" l="1"/>
  <c r="B54" i="1" l="1"/>
  <c r="C54" i="1" s="1"/>
  <c r="E54" i="1"/>
  <c r="A55" i="1" l="1"/>
  <c r="B55" i="1" l="1"/>
  <c r="C55" i="1" s="1"/>
  <c r="E55" i="1"/>
  <c r="A56" i="1" l="1"/>
  <c r="B56" i="1" l="1"/>
  <c r="C56" i="1" s="1"/>
  <c r="E56" i="1"/>
  <c r="A57" i="1" l="1"/>
  <c r="B57" i="1" l="1"/>
  <c r="C57" i="1" s="1"/>
  <c r="E57" i="1"/>
  <c r="A58" i="1" l="1"/>
  <c r="B58" i="1" l="1"/>
  <c r="C58" i="1" s="1"/>
  <c r="E58" i="1"/>
  <c r="A59" i="1" l="1"/>
  <c r="B59" i="1" l="1"/>
  <c r="C59" i="1" s="1"/>
  <c r="E59" i="1"/>
  <c r="A60" i="1" l="1"/>
  <c r="B60" i="1" l="1"/>
  <c r="C60" i="1" s="1"/>
  <c r="E60" i="1"/>
  <c r="A61" i="1" l="1"/>
  <c r="B61" i="1" l="1"/>
  <c r="C61" i="1" s="1"/>
  <c r="E61" i="1"/>
  <c r="A62" i="1" l="1"/>
  <c r="B62" i="1" l="1"/>
  <c r="C62" i="1" s="1"/>
  <c r="E62" i="1"/>
  <c r="A63" i="1" l="1"/>
  <c r="B63" i="1" l="1"/>
  <c r="C63" i="1" s="1"/>
  <c r="E63" i="1"/>
  <c r="A64" i="1" l="1"/>
  <c r="B64" i="1" l="1"/>
  <c r="C64" i="1" s="1"/>
  <c r="E64" i="1"/>
  <c r="A65" i="1" l="1"/>
  <c r="B65" i="1" l="1"/>
  <c r="C65" i="1" s="1"/>
  <c r="E65" i="1"/>
  <c r="A66" i="1" l="1"/>
  <c r="B66" i="1" l="1"/>
  <c r="C66" i="1" s="1"/>
  <c r="E66" i="1"/>
  <c r="A67" i="1" l="1"/>
  <c r="B67" i="1" l="1"/>
  <c r="C67" i="1" s="1"/>
  <c r="E67" i="1"/>
  <c r="A68" i="1" l="1"/>
  <c r="B68" i="1" l="1"/>
  <c r="C68" i="1" s="1"/>
  <c r="E68" i="1"/>
  <c r="A69" i="1" l="1"/>
  <c r="B69" i="1" l="1"/>
  <c r="C69" i="1" s="1"/>
  <c r="E69" i="1"/>
  <c r="A70" i="1" l="1"/>
  <c r="B70" i="1" l="1"/>
  <c r="C70" i="1" s="1"/>
  <c r="E70" i="1"/>
  <c r="A71" i="1" l="1"/>
  <c r="B71" i="1" l="1"/>
  <c r="C71" i="1" s="1"/>
  <c r="E71" i="1"/>
  <c r="A72" i="1" l="1"/>
  <c r="B72" i="1" l="1"/>
  <c r="C72" i="1" s="1"/>
  <c r="E72" i="1"/>
  <c r="A73" i="1" l="1"/>
  <c r="B73" i="1" l="1"/>
  <c r="C73" i="1" s="1"/>
  <c r="E73" i="1"/>
  <c r="A74" i="1" l="1"/>
  <c r="B74" i="1" l="1"/>
  <c r="C74" i="1" s="1"/>
  <c r="E74" i="1"/>
  <c r="A75" i="1" l="1"/>
  <c r="B75" i="1" l="1"/>
  <c r="C75" i="1" s="1"/>
  <c r="E75" i="1"/>
  <c r="A76" i="1" l="1"/>
  <c r="B76" i="1" l="1"/>
  <c r="C76" i="1" s="1"/>
  <c r="E76" i="1"/>
  <c r="A77" i="1" l="1"/>
  <c r="B77" i="1" l="1"/>
  <c r="C77" i="1" s="1"/>
  <c r="E77" i="1"/>
  <c r="A78" i="1" l="1"/>
  <c r="B78" i="1" l="1"/>
  <c r="C78" i="1" s="1"/>
  <c r="E78" i="1"/>
  <c r="A79" i="1" l="1"/>
  <c r="B79" i="1" l="1"/>
  <c r="C79" i="1" s="1"/>
  <c r="E79" i="1"/>
  <c r="A80" i="1" l="1"/>
  <c r="B80" i="1" l="1"/>
  <c r="C80" i="1" s="1"/>
  <c r="E80" i="1"/>
  <c r="A81" i="1" l="1"/>
  <c r="B81" i="1" l="1"/>
  <c r="C81" i="1" s="1"/>
  <c r="E81" i="1"/>
  <c r="A82" i="1" l="1"/>
  <c r="B82" i="1" l="1"/>
  <c r="C82" i="1" s="1"/>
  <c r="E82" i="1"/>
  <c r="A83" i="1" l="1"/>
  <c r="B83" i="1" l="1"/>
  <c r="C83" i="1" s="1"/>
  <c r="E83" i="1"/>
  <c r="A84" i="1" l="1"/>
  <c r="B84" i="1" l="1"/>
  <c r="C84" i="1" s="1"/>
  <c r="E84" i="1"/>
  <c r="A85" i="1" l="1"/>
  <c r="B85" i="1" l="1"/>
  <c r="C85" i="1" s="1"/>
  <c r="E85" i="1"/>
  <c r="A86" i="1" l="1"/>
  <c r="B86" i="1" l="1"/>
  <c r="C86" i="1" s="1"/>
  <c r="E86" i="1"/>
  <c r="A87" i="1" l="1"/>
  <c r="B87" i="1" l="1"/>
  <c r="C87" i="1" s="1"/>
  <c r="E87" i="1"/>
  <c r="A88" i="1" l="1"/>
  <c r="B88" i="1" l="1"/>
  <c r="C88" i="1" s="1"/>
  <c r="E88" i="1"/>
  <c r="A89" i="1" l="1"/>
  <c r="B89" i="1" l="1"/>
  <c r="C89" i="1" s="1"/>
  <c r="E89" i="1"/>
  <c r="A90" i="1" l="1"/>
  <c r="B90" i="1" l="1"/>
  <c r="C90" i="1" s="1"/>
  <c r="E90" i="1"/>
  <c r="A91" i="1" l="1"/>
  <c r="B91" i="1" l="1"/>
  <c r="C91" i="1" s="1"/>
  <c r="E91" i="1"/>
  <c r="A92" i="1" l="1"/>
  <c r="B92" i="1" l="1"/>
  <c r="C92" i="1" s="1"/>
  <c r="E92" i="1"/>
  <c r="A93" i="1" l="1"/>
  <c r="B93" i="1" l="1"/>
  <c r="C93" i="1" s="1"/>
  <c r="E93" i="1"/>
  <c r="A94" i="1" l="1"/>
  <c r="B94" i="1" l="1"/>
  <c r="C94" i="1" s="1"/>
  <c r="E94" i="1"/>
  <c r="A95" i="1" l="1"/>
  <c r="B95" i="1" l="1"/>
  <c r="C95" i="1" s="1"/>
  <c r="E95" i="1"/>
  <c r="A96" i="1" l="1"/>
  <c r="B96" i="1" l="1"/>
  <c r="C96" i="1" s="1"/>
  <c r="E96" i="1"/>
  <c r="A97" i="1" l="1"/>
  <c r="B97" i="1" l="1"/>
  <c r="C97" i="1" s="1"/>
  <c r="E97" i="1"/>
  <c r="A98" i="1" l="1"/>
  <c r="B98" i="1" l="1"/>
  <c r="C98" i="1" s="1"/>
  <c r="E98" i="1"/>
  <c r="A99" i="1" l="1"/>
  <c r="B99" i="1" l="1"/>
  <c r="C99" i="1" s="1"/>
  <c r="E99" i="1"/>
  <c r="A100" i="1" l="1"/>
  <c r="B100" i="1" l="1"/>
  <c r="C100" i="1" s="1"/>
  <c r="E100" i="1"/>
  <c r="A101" i="1" l="1"/>
  <c r="B101" i="1" l="1"/>
  <c r="C101" i="1" s="1"/>
  <c r="E101" i="1"/>
  <c r="A102" i="1" l="1"/>
  <c r="B102" i="1" l="1"/>
  <c r="C102" i="1" s="1"/>
  <c r="E102" i="1"/>
  <c r="A103" i="1" l="1"/>
  <c r="B103" i="1" l="1"/>
  <c r="C103" i="1" s="1"/>
  <c r="E103" i="1"/>
  <c r="A104" i="1" l="1"/>
  <c r="B104" i="1" l="1"/>
  <c r="C104" i="1" s="1"/>
  <c r="E104" i="1"/>
  <c r="A105" i="1" l="1"/>
  <c r="B105" i="1" l="1"/>
  <c r="C105" i="1" s="1"/>
  <c r="E105" i="1"/>
  <c r="A106" i="1" l="1"/>
  <c r="B106" i="1" l="1"/>
  <c r="C106" i="1" s="1"/>
  <c r="E106" i="1"/>
  <c r="A107" i="1" l="1"/>
  <c r="B107" i="1" l="1"/>
  <c r="C107" i="1" s="1"/>
  <c r="E107" i="1"/>
  <c r="A108" i="1" l="1"/>
  <c r="B108" i="1" l="1"/>
  <c r="C108" i="1" s="1"/>
  <c r="E108" i="1"/>
  <c r="A109" i="1" l="1"/>
  <c r="B109" i="1" l="1"/>
  <c r="C109" i="1" s="1"/>
  <c r="E109" i="1"/>
  <c r="A110" i="1" l="1"/>
  <c r="B110" i="1" l="1"/>
  <c r="C110" i="1" s="1"/>
  <c r="E110" i="1"/>
  <c r="A111" i="1" l="1"/>
  <c r="B111" i="1" l="1"/>
  <c r="C111" i="1" s="1"/>
  <c r="E111" i="1"/>
  <c r="A112" i="1" l="1"/>
  <c r="B112" i="1" l="1"/>
  <c r="C112" i="1" s="1"/>
  <c r="E112" i="1"/>
  <c r="A113" i="1" l="1"/>
  <c r="B113" i="1" l="1"/>
  <c r="C113" i="1" s="1"/>
  <c r="E113" i="1"/>
  <c r="A114" i="1" l="1"/>
  <c r="B114" i="1" l="1"/>
  <c r="C114" i="1" s="1"/>
  <c r="E114" i="1"/>
  <c r="A115" i="1" l="1"/>
  <c r="B115" i="1" l="1"/>
  <c r="C115" i="1" s="1"/>
  <c r="E115" i="1"/>
  <c r="A116" i="1" l="1"/>
  <c r="B116" i="1" l="1"/>
  <c r="C116" i="1" s="1"/>
  <c r="E116" i="1"/>
  <c r="A117" i="1" l="1"/>
  <c r="B117" i="1" l="1"/>
  <c r="C117" i="1" s="1"/>
  <c r="E117" i="1"/>
  <c r="A118" i="1" l="1"/>
  <c r="B118" i="1" l="1"/>
  <c r="C118" i="1" s="1"/>
  <c r="E118" i="1"/>
  <c r="A119" i="1" l="1"/>
  <c r="B119" i="1" l="1"/>
  <c r="C119" i="1" s="1"/>
  <c r="E119" i="1"/>
  <c r="A120" i="1" l="1"/>
  <c r="B120" i="1" l="1"/>
  <c r="C120" i="1" s="1"/>
  <c r="E120" i="1"/>
  <c r="A121" i="1" l="1"/>
  <c r="B121" i="1" l="1"/>
  <c r="C121" i="1" s="1"/>
  <c r="E121" i="1"/>
  <c r="A122" i="1" l="1"/>
  <c r="B122" i="1" l="1"/>
  <c r="C122" i="1" s="1"/>
  <c r="E122" i="1"/>
  <c r="A123" i="1" l="1"/>
  <c r="B123" i="1" l="1"/>
  <c r="C123" i="1" s="1"/>
  <c r="E123" i="1"/>
  <c r="A124" i="1" l="1"/>
  <c r="B124" i="1" l="1"/>
  <c r="C124" i="1" s="1"/>
  <c r="E124" i="1"/>
  <c r="A125" i="1" l="1"/>
  <c r="B125" i="1" l="1"/>
  <c r="C125" i="1" s="1"/>
  <c r="E125" i="1"/>
  <c r="A126" i="1" l="1"/>
  <c r="B126" i="1" l="1"/>
  <c r="C126" i="1" s="1"/>
  <c r="E126" i="1"/>
  <c r="A127" i="1" l="1"/>
  <c r="B127" i="1" l="1"/>
  <c r="C127" i="1" s="1"/>
  <c r="E127" i="1"/>
  <c r="A128" i="1" l="1"/>
  <c r="B128" i="1" l="1"/>
  <c r="C128" i="1" s="1"/>
  <c r="E128" i="1"/>
  <c r="A129" i="1" l="1"/>
  <c r="B129" i="1" l="1"/>
  <c r="C129" i="1" s="1"/>
  <c r="E129" i="1"/>
  <c r="A130" i="1" l="1"/>
  <c r="B130" i="1" l="1"/>
  <c r="C130" i="1" s="1"/>
  <c r="E130" i="1"/>
  <c r="A131" i="1" l="1"/>
  <c r="B131" i="1" l="1"/>
  <c r="C131" i="1" s="1"/>
  <c r="E131" i="1"/>
  <c r="A132" i="1" l="1"/>
  <c r="B132" i="1" l="1"/>
  <c r="C132" i="1" s="1"/>
  <c r="E132" i="1"/>
  <c r="A133" i="1" l="1"/>
  <c r="B133" i="1" l="1"/>
  <c r="C133" i="1" s="1"/>
  <c r="E133" i="1"/>
  <c r="A134" i="1" l="1"/>
  <c r="B134" i="1" l="1"/>
  <c r="C134" i="1" s="1"/>
  <c r="E134" i="1"/>
  <c r="A135" i="1" l="1"/>
  <c r="B135" i="1" l="1"/>
  <c r="C135" i="1" s="1"/>
  <c r="E135" i="1"/>
  <c r="A136" i="1" l="1"/>
  <c r="B136" i="1" l="1"/>
  <c r="C136" i="1" s="1"/>
  <c r="E136" i="1"/>
  <c r="A137" i="1" l="1"/>
  <c r="B137" i="1" l="1"/>
  <c r="C137" i="1" s="1"/>
  <c r="E137" i="1"/>
  <c r="A138" i="1" l="1"/>
  <c r="B138" i="1" l="1"/>
  <c r="C138" i="1" s="1"/>
  <c r="E138" i="1"/>
  <c r="A139" i="1" l="1"/>
  <c r="B139" i="1" l="1"/>
  <c r="C139" i="1" s="1"/>
  <c r="E139" i="1"/>
  <c r="A140" i="1" l="1"/>
  <c r="B140" i="1" l="1"/>
  <c r="C140" i="1" s="1"/>
  <c r="E140" i="1"/>
  <c r="A141" i="1" l="1"/>
  <c r="B141" i="1" l="1"/>
  <c r="C141" i="1" s="1"/>
  <c r="E141" i="1"/>
  <c r="A142" i="1" l="1"/>
  <c r="B142" i="1" l="1"/>
  <c r="C142" i="1" s="1"/>
  <c r="E142" i="1"/>
  <c r="A143" i="1" l="1"/>
  <c r="B143" i="1" l="1"/>
  <c r="C143" i="1" s="1"/>
  <c r="E143" i="1"/>
  <c r="A144" i="1" l="1"/>
  <c r="B144" i="1" l="1"/>
  <c r="C144" i="1" s="1"/>
  <c r="E144" i="1"/>
  <c r="A145" i="1" l="1"/>
  <c r="B145" i="1" l="1"/>
  <c r="C145" i="1" s="1"/>
  <c r="E145" i="1"/>
  <c r="A146" i="1" l="1"/>
  <c r="B146" i="1" l="1"/>
  <c r="C146" i="1" s="1"/>
  <c r="E146" i="1"/>
  <c r="A147" i="1" l="1"/>
  <c r="B147" i="1" l="1"/>
  <c r="C147" i="1" s="1"/>
  <c r="E147" i="1"/>
  <c r="A148" i="1" l="1"/>
  <c r="B148" i="1" l="1"/>
  <c r="C148" i="1" s="1"/>
  <c r="E148" i="1"/>
  <c r="A149" i="1" l="1"/>
  <c r="B149" i="1" l="1"/>
  <c r="C149" i="1" s="1"/>
  <c r="E149" i="1"/>
  <c r="A150" i="1" l="1"/>
  <c r="B150" i="1" l="1"/>
  <c r="C150" i="1" s="1"/>
  <c r="E150" i="1"/>
  <c r="A151" i="1" l="1"/>
  <c r="B151" i="1" l="1"/>
  <c r="C151" i="1" s="1"/>
  <c r="E151" i="1"/>
  <c r="A152" i="1" l="1"/>
  <c r="B152" i="1" l="1"/>
  <c r="C152" i="1" s="1"/>
  <c r="E152" i="1"/>
  <c r="A153" i="1" l="1"/>
  <c r="B153" i="1" l="1"/>
  <c r="C153" i="1" s="1"/>
  <c r="E153" i="1"/>
  <c r="A154" i="1" l="1"/>
  <c r="B154" i="1" l="1"/>
  <c r="C154" i="1" s="1"/>
  <c r="E154" i="1"/>
  <c r="A155" i="1" l="1"/>
  <c r="B155" i="1" l="1"/>
  <c r="C155" i="1" s="1"/>
  <c r="E155" i="1"/>
  <c r="A156" i="1" l="1"/>
  <c r="B156" i="1" l="1"/>
  <c r="C156" i="1" s="1"/>
  <c r="E156" i="1"/>
  <c r="A157" i="1" l="1"/>
  <c r="B157" i="1" l="1"/>
  <c r="C157" i="1" s="1"/>
  <c r="E157" i="1"/>
  <c r="A158" i="1" l="1"/>
  <c r="B158" i="1" l="1"/>
  <c r="C158" i="1" s="1"/>
  <c r="E158" i="1"/>
  <c r="A159" i="1" l="1"/>
  <c r="B159" i="1" l="1"/>
  <c r="C159" i="1" s="1"/>
  <c r="E159" i="1"/>
  <c r="A160" i="1" l="1"/>
  <c r="B160" i="1" l="1"/>
  <c r="C160" i="1" s="1"/>
  <c r="E160" i="1"/>
  <c r="A161" i="1" l="1"/>
  <c r="B161" i="1" l="1"/>
  <c r="C161" i="1" s="1"/>
  <c r="E161" i="1"/>
  <c r="A162" i="1" l="1"/>
  <c r="B162" i="1" l="1"/>
  <c r="C162" i="1" s="1"/>
  <c r="E162" i="1"/>
  <c r="A163" i="1" l="1"/>
  <c r="B163" i="1" l="1"/>
  <c r="C163" i="1" s="1"/>
  <c r="E163" i="1"/>
  <c r="A164" i="1" l="1"/>
  <c r="B164" i="1" l="1"/>
  <c r="C164" i="1" s="1"/>
  <c r="E164" i="1"/>
  <c r="A165" i="1" l="1"/>
  <c r="B165" i="1" l="1"/>
  <c r="C165" i="1" s="1"/>
  <c r="E165" i="1"/>
  <c r="A166" i="1" l="1"/>
  <c r="B166" i="1" l="1"/>
  <c r="C166" i="1" s="1"/>
  <c r="E166" i="1"/>
  <c r="A167" i="1" l="1"/>
  <c r="B167" i="1" l="1"/>
  <c r="C167" i="1" s="1"/>
  <c r="E167" i="1"/>
  <c r="A168" i="1" l="1"/>
  <c r="B168" i="1" l="1"/>
  <c r="C168" i="1" s="1"/>
  <c r="E168" i="1"/>
  <c r="A169" i="1" l="1"/>
  <c r="B169" i="1" l="1"/>
  <c r="C169" i="1" s="1"/>
  <c r="E169" i="1"/>
  <c r="A170" i="1" l="1"/>
  <c r="B170" i="1" l="1"/>
  <c r="C170" i="1" s="1"/>
  <c r="E170" i="1"/>
  <c r="A171" i="1" l="1"/>
  <c r="B171" i="1" l="1"/>
  <c r="C171" i="1" s="1"/>
  <c r="E171" i="1"/>
  <c r="A172" i="1" l="1"/>
  <c r="B172" i="1" l="1"/>
  <c r="C172" i="1" s="1"/>
  <c r="E172" i="1"/>
  <c r="A173" i="1" l="1"/>
  <c r="B173" i="1" l="1"/>
  <c r="C173" i="1" s="1"/>
  <c r="E173" i="1"/>
  <c r="A174" i="1" l="1"/>
  <c r="B174" i="1" l="1"/>
  <c r="C174" i="1" s="1"/>
  <c r="E174" i="1"/>
  <c r="A175" i="1" l="1"/>
  <c r="B175" i="1" l="1"/>
  <c r="C175" i="1" s="1"/>
  <c r="E175" i="1"/>
  <c r="A176" i="1" l="1"/>
  <c r="B176" i="1" l="1"/>
  <c r="C176" i="1" s="1"/>
  <c r="E176" i="1"/>
  <c r="A177" i="1" l="1"/>
  <c r="B177" i="1" l="1"/>
  <c r="C177" i="1" s="1"/>
  <c r="E177" i="1"/>
  <c r="A178" i="1" l="1"/>
  <c r="B178" i="1" l="1"/>
  <c r="C178" i="1" s="1"/>
  <c r="E178" i="1"/>
  <c r="A179" i="1" l="1"/>
  <c r="B179" i="1" l="1"/>
  <c r="C179" i="1" s="1"/>
  <c r="E179" i="1"/>
  <c r="A180" i="1" l="1"/>
  <c r="B180" i="1" l="1"/>
  <c r="C180" i="1" s="1"/>
  <c r="E180" i="1"/>
  <c r="A181" i="1" l="1"/>
  <c r="B181" i="1" l="1"/>
  <c r="C181" i="1" s="1"/>
  <c r="E181" i="1"/>
  <c r="A182" i="1" l="1"/>
  <c r="B182" i="1" l="1"/>
  <c r="C182" i="1" s="1"/>
  <c r="E182" i="1"/>
  <c r="A183" i="1" l="1"/>
  <c r="B183" i="1" l="1"/>
  <c r="C183" i="1" s="1"/>
  <c r="E183" i="1"/>
  <c r="A184" i="1" l="1"/>
  <c r="B184" i="1" l="1"/>
  <c r="C184" i="1" s="1"/>
  <c r="E184" i="1"/>
  <c r="A185" i="1" l="1"/>
  <c r="B185" i="1" l="1"/>
  <c r="C185" i="1" s="1"/>
  <c r="E185" i="1"/>
  <c r="A186" i="1" l="1"/>
  <c r="B186" i="1" l="1"/>
  <c r="C186" i="1" s="1"/>
  <c r="E186" i="1"/>
  <c r="A187" i="1" l="1"/>
  <c r="B187" i="1" l="1"/>
  <c r="C187" i="1" s="1"/>
  <c r="E187" i="1"/>
  <c r="A188" i="1" l="1"/>
  <c r="B188" i="1" l="1"/>
  <c r="C188" i="1" s="1"/>
  <c r="E188" i="1"/>
  <c r="A189" i="1" l="1"/>
  <c r="B189" i="1" l="1"/>
  <c r="C189" i="1" s="1"/>
  <c r="E189" i="1"/>
  <c r="A190" i="1" l="1"/>
  <c r="B190" i="1" l="1"/>
  <c r="C190" i="1" s="1"/>
  <c r="E190" i="1"/>
  <c r="A191" i="1" l="1"/>
  <c r="B191" i="1" l="1"/>
  <c r="C191" i="1" s="1"/>
  <c r="E191" i="1"/>
  <c r="A192" i="1" l="1"/>
  <c r="B192" i="1" l="1"/>
  <c r="C192" i="1" s="1"/>
  <c r="E192" i="1"/>
  <c r="A193" i="1" l="1"/>
  <c r="B193" i="1" l="1"/>
  <c r="C193" i="1" s="1"/>
  <c r="E193" i="1"/>
  <c r="A194" i="1" l="1"/>
  <c r="B194" i="1" l="1"/>
  <c r="C194" i="1" s="1"/>
  <c r="E194" i="1"/>
  <c r="A195" i="1" l="1"/>
  <c r="B195" i="1" l="1"/>
  <c r="C195" i="1" s="1"/>
  <c r="E195" i="1"/>
  <c r="A196" i="1" l="1"/>
  <c r="B196" i="1" l="1"/>
  <c r="C196" i="1" s="1"/>
  <c r="E196" i="1"/>
  <c r="A197" i="1" l="1"/>
  <c r="B197" i="1" l="1"/>
  <c r="C197" i="1" s="1"/>
  <c r="E197" i="1"/>
  <c r="A198" i="1" l="1"/>
  <c r="B198" i="1" l="1"/>
  <c r="C198" i="1" s="1"/>
  <c r="E198" i="1"/>
  <c r="A199" i="1" l="1"/>
  <c r="B199" i="1" l="1"/>
  <c r="C199" i="1" s="1"/>
  <c r="E199" i="1"/>
  <c r="A200" i="1" l="1"/>
  <c r="B200" i="1" l="1"/>
  <c r="C200" i="1" s="1"/>
  <c r="E200" i="1"/>
  <c r="A201" i="1" l="1"/>
  <c r="B201" i="1" l="1"/>
  <c r="C201" i="1" s="1"/>
  <c r="E201" i="1"/>
  <c r="A202" i="1" l="1"/>
  <c r="B202" i="1" l="1"/>
  <c r="C202" i="1" s="1"/>
  <c r="E202" i="1"/>
  <c r="A203" i="1" l="1"/>
  <c r="B203" i="1" l="1"/>
  <c r="C203" i="1" s="1"/>
  <c r="E203" i="1"/>
  <c r="A204" i="1" l="1"/>
  <c r="B204" i="1" l="1"/>
  <c r="C204" i="1" s="1"/>
  <c r="E204" i="1"/>
  <c r="A205" i="1" l="1"/>
  <c r="B205" i="1" l="1"/>
  <c r="C205" i="1" s="1"/>
  <c r="E205" i="1"/>
  <c r="A206" i="1" l="1"/>
  <c r="B206" i="1" l="1"/>
  <c r="C206" i="1" s="1"/>
  <c r="E206" i="1"/>
  <c r="A207" i="1" l="1"/>
  <c r="B207" i="1" l="1"/>
  <c r="C207" i="1" s="1"/>
  <c r="E207" i="1"/>
  <c r="A208" i="1" l="1"/>
  <c r="B208" i="1" l="1"/>
  <c r="C208" i="1" s="1"/>
  <c r="E208" i="1"/>
  <c r="A209" i="1" l="1"/>
  <c r="B209" i="1" l="1"/>
  <c r="C209" i="1" s="1"/>
  <c r="E209" i="1"/>
  <c r="A210" i="1" l="1"/>
  <c r="B210" i="1" l="1"/>
  <c r="C210" i="1" s="1"/>
  <c r="E210" i="1"/>
  <c r="A211" i="1" l="1"/>
  <c r="B211" i="1" l="1"/>
  <c r="C211" i="1" s="1"/>
  <c r="E211" i="1"/>
  <c r="A212" i="1" l="1"/>
  <c r="B212" i="1" l="1"/>
  <c r="C212" i="1" s="1"/>
  <c r="E212" i="1"/>
  <c r="A213" i="1" l="1"/>
  <c r="B213" i="1" l="1"/>
  <c r="C213" i="1" s="1"/>
  <c r="E213" i="1"/>
  <c r="A214" i="1" l="1"/>
  <c r="B214" i="1" l="1"/>
  <c r="C214" i="1" s="1"/>
  <c r="E214" i="1"/>
  <c r="A215" i="1" l="1"/>
  <c r="B215" i="1" l="1"/>
  <c r="C215" i="1" s="1"/>
  <c r="E215" i="1"/>
  <c r="A216" i="1" l="1"/>
  <c r="B216" i="1" l="1"/>
  <c r="C216" i="1" s="1"/>
  <c r="E216" i="1"/>
  <c r="A217" i="1" l="1"/>
  <c r="B217" i="1" l="1"/>
  <c r="C217" i="1" s="1"/>
  <c r="E217" i="1"/>
  <c r="A218" i="1" l="1"/>
  <c r="B218" i="1" l="1"/>
  <c r="C218" i="1" s="1"/>
  <c r="E218" i="1"/>
  <c r="A219" i="1" l="1"/>
  <c r="B219" i="1" l="1"/>
  <c r="C219" i="1" s="1"/>
  <c r="E219" i="1"/>
  <c r="A220" i="1" l="1"/>
  <c r="B220" i="1" l="1"/>
  <c r="C220" i="1" s="1"/>
  <c r="E220" i="1"/>
  <c r="A221" i="1" l="1"/>
  <c r="B221" i="1" l="1"/>
  <c r="C221" i="1" s="1"/>
  <c r="E221" i="1"/>
  <c r="A222" i="1" l="1"/>
  <c r="B222" i="1" l="1"/>
  <c r="C222" i="1" s="1"/>
  <c r="E222" i="1"/>
  <c r="A223" i="1" l="1"/>
  <c r="B223" i="1" l="1"/>
  <c r="C223" i="1" s="1"/>
  <c r="E223" i="1"/>
  <c r="A224" i="1" l="1"/>
  <c r="B224" i="1" l="1"/>
  <c r="C224" i="1" s="1"/>
  <c r="E224" i="1"/>
  <c r="A225" i="1" l="1"/>
  <c r="B225" i="1" l="1"/>
  <c r="C225" i="1" s="1"/>
  <c r="E225" i="1"/>
  <c r="A226" i="1" l="1"/>
  <c r="B226" i="1" l="1"/>
  <c r="C226" i="1" s="1"/>
  <c r="E226" i="1"/>
  <c r="A227" i="1" l="1"/>
  <c r="B227" i="1" l="1"/>
  <c r="C227" i="1" s="1"/>
  <c r="E227" i="1"/>
  <c r="A228" i="1" l="1"/>
  <c r="B228" i="1" l="1"/>
  <c r="C228" i="1" s="1"/>
  <c r="E228" i="1"/>
  <c r="A229" i="1" l="1"/>
  <c r="B229" i="1" l="1"/>
  <c r="C229" i="1" s="1"/>
  <c r="E229" i="1"/>
  <c r="A230" i="1" l="1"/>
  <c r="B230" i="1" l="1"/>
  <c r="C230" i="1" s="1"/>
  <c r="E230" i="1"/>
  <c r="A231" i="1" l="1"/>
  <c r="B231" i="1" l="1"/>
  <c r="C231" i="1" s="1"/>
  <c r="E231" i="1"/>
  <c r="A232" i="1" l="1"/>
  <c r="B232" i="1" l="1"/>
  <c r="C232" i="1" s="1"/>
  <c r="E232" i="1"/>
  <c r="A233" i="1" l="1"/>
  <c r="B233" i="1" l="1"/>
  <c r="C233" i="1" s="1"/>
  <c r="E233" i="1"/>
  <c r="A234" i="1" l="1"/>
  <c r="B234" i="1" l="1"/>
  <c r="C234" i="1" s="1"/>
  <c r="E234" i="1"/>
  <c r="A235" i="1" l="1"/>
  <c r="B235" i="1" l="1"/>
  <c r="C235" i="1" s="1"/>
  <c r="E235" i="1"/>
  <c r="A236" i="1" l="1"/>
  <c r="B236" i="1" l="1"/>
  <c r="C236" i="1" s="1"/>
  <c r="E236" i="1"/>
  <c r="A237" i="1" l="1"/>
  <c r="B237" i="1" l="1"/>
  <c r="C237" i="1" s="1"/>
  <c r="E237" i="1"/>
  <c r="A238" i="1" l="1"/>
  <c r="B238" i="1" l="1"/>
  <c r="C238" i="1" s="1"/>
  <c r="E238" i="1"/>
  <c r="A239" i="1" l="1"/>
  <c r="B239" i="1" l="1"/>
  <c r="C239" i="1" s="1"/>
  <c r="E239" i="1"/>
  <c r="A240" i="1" l="1"/>
  <c r="B240" i="1" l="1"/>
  <c r="C240" i="1" s="1"/>
  <c r="E240" i="1"/>
  <c r="A241" i="1" l="1"/>
  <c r="B241" i="1" l="1"/>
  <c r="C241" i="1" s="1"/>
  <c r="E241" i="1"/>
  <c r="A242" i="1" l="1"/>
  <c r="B242" i="1" l="1"/>
  <c r="C242" i="1" s="1"/>
  <c r="E242" i="1"/>
  <c r="A243" i="1" l="1"/>
  <c r="B243" i="1" l="1"/>
  <c r="C243" i="1" s="1"/>
  <c r="E243" i="1"/>
  <c r="A244" i="1" l="1"/>
  <c r="B244" i="1" l="1"/>
  <c r="C244" i="1" s="1"/>
  <c r="E244" i="1"/>
  <c r="A245" i="1" l="1"/>
  <c r="B245" i="1" l="1"/>
  <c r="C245" i="1" s="1"/>
  <c r="E245" i="1"/>
  <c r="A246" i="1" l="1"/>
  <c r="B246" i="1" l="1"/>
  <c r="C246" i="1" s="1"/>
  <c r="E246" i="1"/>
  <c r="A247" i="1" l="1"/>
  <c r="B247" i="1" l="1"/>
  <c r="C247" i="1" s="1"/>
  <c r="E247" i="1"/>
  <c r="A248" i="1" l="1"/>
  <c r="B248" i="1" l="1"/>
  <c r="C248" i="1" s="1"/>
  <c r="E248" i="1"/>
  <c r="A249" i="1" l="1"/>
  <c r="B249" i="1" l="1"/>
  <c r="C249" i="1" s="1"/>
  <c r="E249" i="1"/>
  <c r="A250" i="1" l="1"/>
  <c r="B250" i="1" l="1"/>
  <c r="C250" i="1" s="1"/>
  <c r="E250" i="1"/>
  <c r="A251" i="1" l="1"/>
  <c r="B251" i="1" l="1"/>
  <c r="C251" i="1" s="1"/>
  <c r="E251" i="1"/>
  <c r="A252" i="1" l="1"/>
  <c r="B252" i="1" l="1"/>
  <c r="C252" i="1" s="1"/>
  <c r="E252" i="1"/>
  <c r="A253" i="1" l="1"/>
  <c r="B253" i="1" l="1"/>
  <c r="C253" i="1" s="1"/>
  <c r="E253" i="1"/>
  <c r="A254" i="1" l="1"/>
  <c r="B254" i="1" l="1"/>
  <c r="C254" i="1" s="1"/>
  <c r="E254" i="1"/>
  <c r="A255" i="1" l="1"/>
  <c r="B255" i="1" l="1"/>
  <c r="C255" i="1" s="1"/>
  <c r="E255" i="1"/>
  <c r="A256" i="1" l="1"/>
  <c r="B256" i="1" l="1"/>
  <c r="C256" i="1" s="1"/>
  <c r="E256" i="1"/>
  <c r="A257" i="1" l="1"/>
  <c r="B257" i="1" l="1"/>
  <c r="C257" i="1" s="1"/>
  <c r="E257" i="1"/>
  <c r="A258" i="1" l="1"/>
  <c r="B258" i="1" l="1"/>
  <c r="C258" i="1" s="1"/>
  <c r="E258" i="1"/>
  <c r="A259" i="1" l="1"/>
  <c r="B259" i="1" l="1"/>
  <c r="C259" i="1" s="1"/>
  <c r="E259" i="1"/>
  <c r="A260" i="1" l="1"/>
  <c r="B260" i="1" l="1"/>
  <c r="C260" i="1" s="1"/>
  <c r="E260" i="1"/>
  <c r="A261" i="1" l="1"/>
  <c r="B261" i="1" l="1"/>
  <c r="C261" i="1" s="1"/>
  <c r="E261" i="1"/>
  <c r="A262" i="1" l="1"/>
  <c r="B262" i="1" l="1"/>
  <c r="C262" i="1" s="1"/>
  <c r="E262" i="1"/>
  <c r="A263" i="1" l="1"/>
  <c r="B263" i="1" l="1"/>
  <c r="C263" i="1" s="1"/>
  <c r="E263" i="1"/>
  <c r="A264" i="1" l="1"/>
  <c r="B264" i="1" l="1"/>
  <c r="C264" i="1" s="1"/>
  <c r="E264" i="1"/>
  <c r="A265" i="1" l="1"/>
  <c r="B265" i="1" l="1"/>
  <c r="C265" i="1" s="1"/>
  <c r="E265" i="1"/>
  <c r="A266" i="1" l="1"/>
  <c r="B266" i="1" l="1"/>
  <c r="C266" i="1" s="1"/>
  <c r="E266" i="1"/>
  <c r="A267" i="1" l="1"/>
  <c r="B267" i="1" l="1"/>
  <c r="C267" i="1" s="1"/>
  <c r="E267" i="1"/>
  <c r="A268" i="1" l="1"/>
  <c r="B268" i="1" l="1"/>
  <c r="C268" i="1" s="1"/>
  <c r="E268" i="1"/>
  <c r="A269" i="1" l="1"/>
  <c r="B269" i="1" l="1"/>
  <c r="C269" i="1" s="1"/>
  <c r="E269" i="1"/>
  <c r="A270" i="1" l="1"/>
  <c r="B270" i="1" l="1"/>
  <c r="C270" i="1" s="1"/>
  <c r="E270" i="1"/>
  <c r="A271" i="1" l="1"/>
  <c r="B271" i="1" l="1"/>
  <c r="C271" i="1" s="1"/>
  <c r="E271" i="1"/>
  <c r="A272" i="1" l="1"/>
  <c r="B272" i="1" l="1"/>
  <c r="C272" i="1" s="1"/>
  <c r="E272" i="1"/>
  <c r="A273" i="1" l="1"/>
  <c r="B273" i="1" l="1"/>
  <c r="C273" i="1" s="1"/>
  <c r="E273" i="1"/>
  <c r="A274" i="1" l="1"/>
  <c r="B274" i="1" l="1"/>
  <c r="C274" i="1" s="1"/>
  <c r="E274" i="1"/>
  <c r="A275" i="1" l="1"/>
  <c r="B275" i="1" l="1"/>
  <c r="C275" i="1" s="1"/>
  <c r="E275" i="1"/>
  <c r="A276" i="1" l="1"/>
  <c r="B276" i="1" l="1"/>
  <c r="C276" i="1" s="1"/>
  <c r="E276" i="1"/>
  <c r="A277" i="1" l="1"/>
  <c r="B277" i="1" l="1"/>
  <c r="C277" i="1" s="1"/>
  <c r="E277" i="1"/>
  <c r="A278" i="1" l="1"/>
  <c r="B278" i="1" l="1"/>
  <c r="C278" i="1" s="1"/>
  <c r="E278" i="1"/>
  <c r="A279" i="1" l="1"/>
  <c r="B279" i="1" l="1"/>
  <c r="C279" i="1" s="1"/>
  <c r="E279" i="1"/>
  <c r="A280" i="1" l="1"/>
  <c r="B280" i="1" l="1"/>
  <c r="C280" i="1" s="1"/>
  <c r="E280" i="1"/>
  <c r="A281" i="1" l="1"/>
  <c r="B281" i="1" l="1"/>
  <c r="C281" i="1" s="1"/>
  <c r="E281" i="1"/>
  <c r="A282" i="1" l="1"/>
  <c r="B282" i="1" l="1"/>
  <c r="C282" i="1" s="1"/>
  <c r="E282" i="1"/>
  <c r="A283" i="1" l="1"/>
  <c r="B283" i="1" l="1"/>
  <c r="C283" i="1" s="1"/>
  <c r="E283" i="1"/>
  <c r="A284" i="1" l="1"/>
  <c r="B284" i="1" l="1"/>
  <c r="C284" i="1" s="1"/>
  <c r="E284" i="1"/>
  <c r="A285" i="1" l="1"/>
  <c r="B285" i="1" l="1"/>
  <c r="C285" i="1" s="1"/>
  <c r="E285" i="1"/>
  <c r="A286" i="1" l="1"/>
  <c r="B286" i="1" l="1"/>
  <c r="C286" i="1" s="1"/>
  <c r="E286" i="1"/>
  <c r="A287" i="1" l="1"/>
  <c r="B287" i="1" l="1"/>
  <c r="C287" i="1" s="1"/>
  <c r="E287" i="1"/>
  <c r="A288" i="1" l="1"/>
  <c r="B288" i="1" l="1"/>
  <c r="C288" i="1" s="1"/>
  <c r="E288" i="1"/>
  <c r="A289" i="1" l="1"/>
  <c r="B289" i="1" l="1"/>
  <c r="C289" i="1" s="1"/>
  <c r="E289" i="1"/>
  <c r="A290" i="1" l="1"/>
  <c r="B290" i="1" l="1"/>
  <c r="C290" i="1" s="1"/>
  <c r="E290" i="1"/>
  <c r="A291" i="1" l="1"/>
  <c r="B291" i="1" l="1"/>
  <c r="C291" i="1" s="1"/>
  <c r="E291" i="1"/>
  <c r="A292" i="1" l="1"/>
  <c r="B292" i="1" l="1"/>
  <c r="C292" i="1" s="1"/>
  <c r="E292" i="1"/>
  <c r="A293" i="1" l="1"/>
  <c r="B293" i="1" l="1"/>
  <c r="C293" i="1" s="1"/>
  <c r="E293" i="1"/>
  <c r="A294" i="1" l="1"/>
  <c r="B294" i="1" l="1"/>
  <c r="C294" i="1" s="1"/>
  <c r="E294" i="1"/>
  <c r="A295" i="1" l="1"/>
  <c r="B295" i="1" l="1"/>
  <c r="C295" i="1" s="1"/>
  <c r="E295" i="1"/>
  <c r="A296" i="1" l="1"/>
  <c r="B296" i="1" l="1"/>
  <c r="C296" i="1" s="1"/>
  <c r="E296" i="1"/>
  <c r="A297" i="1" l="1"/>
  <c r="B297" i="1" l="1"/>
  <c r="C297" i="1" s="1"/>
  <c r="E297" i="1"/>
  <c r="A298" i="1" l="1"/>
  <c r="B298" i="1" l="1"/>
  <c r="C298" i="1" s="1"/>
  <c r="E298" i="1"/>
  <c r="A299" i="1" l="1"/>
  <c r="B299" i="1" l="1"/>
  <c r="C299" i="1" s="1"/>
  <c r="E299" i="1"/>
  <c r="A300" i="1" l="1"/>
  <c r="B300" i="1" l="1"/>
  <c r="C300" i="1" s="1"/>
  <c r="E300" i="1"/>
  <c r="A301" i="1" l="1"/>
  <c r="B301" i="1" l="1"/>
  <c r="C301" i="1" s="1"/>
  <c r="E301" i="1"/>
  <c r="A302" i="1" l="1"/>
  <c r="B302" i="1" l="1"/>
  <c r="C302" i="1" s="1"/>
  <c r="E302" i="1"/>
  <c r="A303" i="1" l="1"/>
  <c r="B303" i="1" l="1"/>
  <c r="C303" i="1" s="1"/>
  <c r="E303" i="1"/>
  <c r="A304" i="1" l="1"/>
  <c r="B304" i="1" l="1"/>
  <c r="C304" i="1" s="1"/>
  <c r="E304" i="1"/>
  <c r="A305" i="1" l="1"/>
  <c r="B305" i="1" l="1"/>
  <c r="C305" i="1" s="1"/>
  <c r="E305" i="1"/>
  <c r="A306" i="1" l="1"/>
  <c r="B306" i="1" l="1"/>
  <c r="C306" i="1" s="1"/>
  <c r="E306" i="1"/>
  <c r="A307" i="1" l="1"/>
  <c r="B307" i="1" l="1"/>
  <c r="C307" i="1" s="1"/>
  <c r="E307" i="1"/>
  <c r="A308" i="1" l="1"/>
  <c r="B308" i="1" l="1"/>
  <c r="C308" i="1" s="1"/>
  <c r="E308" i="1"/>
  <c r="A309" i="1" l="1"/>
  <c r="B309" i="1" l="1"/>
  <c r="C309" i="1" s="1"/>
  <c r="E309" i="1"/>
  <c r="A310" i="1" l="1"/>
  <c r="B310" i="1" l="1"/>
  <c r="C310" i="1" s="1"/>
  <c r="E310" i="1"/>
  <c r="A311" i="1" l="1"/>
  <c r="B311" i="1" l="1"/>
  <c r="C311" i="1" s="1"/>
  <c r="E311" i="1"/>
  <c r="A312" i="1" l="1"/>
  <c r="B312" i="1" l="1"/>
  <c r="C312" i="1" s="1"/>
  <c r="E312" i="1"/>
  <c r="A313" i="1" l="1"/>
  <c r="B313" i="1" l="1"/>
  <c r="C313" i="1" s="1"/>
  <c r="E313" i="1"/>
  <c r="A314" i="1" l="1"/>
  <c r="B314" i="1" l="1"/>
  <c r="C314" i="1" s="1"/>
  <c r="E314" i="1"/>
  <c r="A315" i="1" l="1"/>
  <c r="B315" i="1" l="1"/>
  <c r="C315" i="1" s="1"/>
  <c r="E315" i="1"/>
  <c r="A316" i="1" l="1"/>
  <c r="B316" i="1" l="1"/>
  <c r="C316" i="1" s="1"/>
  <c r="E316" i="1"/>
  <c r="A317" i="1" l="1"/>
  <c r="B317" i="1" l="1"/>
  <c r="C317" i="1" s="1"/>
  <c r="E317" i="1"/>
  <c r="A318" i="1" l="1"/>
  <c r="B318" i="1" l="1"/>
  <c r="C318" i="1" s="1"/>
  <c r="E318" i="1"/>
  <c r="A319" i="1" l="1"/>
  <c r="B319" i="1" l="1"/>
  <c r="C319" i="1" s="1"/>
  <c r="E319" i="1"/>
  <c r="A320" i="1" l="1"/>
  <c r="B320" i="1" l="1"/>
  <c r="C320" i="1" s="1"/>
  <c r="E320" i="1"/>
  <c r="A321" i="1" l="1"/>
  <c r="B321" i="1" l="1"/>
  <c r="C321" i="1" s="1"/>
  <c r="E321" i="1"/>
  <c r="A322" i="1" l="1"/>
  <c r="B322" i="1" l="1"/>
  <c r="C322" i="1" s="1"/>
  <c r="E322" i="1"/>
  <c r="A323" i="1" l="1"/>
  <c r="B323" i="1" l="1"/>
  <c r="C323" i="1" s="1"/>
  <c r="E323" i="1"/>
  <c r="A324" i="1" l="1"/>
  <c r="B324" i="1" l="1"/>
  <c r="C324" i="1" s="1"/>
  <c r="E324" i="1"/>
  <c r="A325" i="1" l="1"/>
  <c r="B325" i="1" l="1"/>
  <c r="C325" i="1" s="1"/>
  <c r="E325" i="1"/>
  <c r="A326" i="1" l="1"/>
  <c r="B326" i="1" l="1"/>
  <c r="C326" i="1" s="1"/>
  <c r="E326" i="1"/>
  <c r="A327" i="1" l="1"/>
  <c r="B327" i="1" l="1"/>
  <c r="C327" i="1" s="1"/>
  <c r="E327" i="1"/>
  <c r="A328" i="1" l="1"/>
  <c r="B328" i="1" l="1"/>
  <c r="C328" i="1" s="1"/>
  <c r="E328" i="1"/>
  <c r="A329" i="1" l="1"/>
  <c r="B329" i="1" l="1"/>
  <c r="C329" i="1" s="1"/>
  <c r="E329" i="1"/>
  <c r="A330" i="1" l="1"/>
  <c r="B330" i="1" l="1"/>
  <c r="C330" i="1" s="1"/>
  <c r="E330" i="1"/>
  <c r="A331" i="1" l="1"/>
  <c r="B331" i="1" l="1"/>
  <c r="C331" i="1" s="1"/>
  <c r="E331" i="1"/>
  <c r="A332" i="1" l="1"/>
  <c r="B332" i="1" l="1"/>
  <c r="C332" i="1" s="1"/>
  <c r="E332" i="1"/>
  <c r="A333" i="1" l="1"/>
  <c r="B333" i="1" l="1"/>
  <c r="C333" i="1" s="1"/>
  <c r="E333" i="1"/>
  <c r="A334" i="1" l="1"/>
  <c r="B334" i="1" l="1"/>
  <c r="C334" i="1" s="1"/>
  <c r="E334" i="1"/>
  <c r="A335" i="1" l="1"/>
  <c r="B335" i="1" l="1"/>
  <c r="C335" i="1" s="1"/>
  <c r="E335" i="1"/>
  <c r="A336" i="1" l="1"/>
  <c r="B336" i="1" l="1"/>
  <c r="C336" i="1" s="1"/>
  <c r="E336" i="1"/>
  <c r="A337" i="1" l="1"/>
  <c r="B337" i="1" l="1"/>
  <c r="C337" i="1" s="1"/>
  <c r="E337" i="1"/>
  <c r="A338" i="1" l="1"/>
  <c r="B338" i="1" l="1"/>
  <c r="C338" i="1" s="1"/>
  <c r="E338" i="1"/>
  <c r="A339" i="1" l="1"/>
  <c r="B339" i="1" l="1"/>
  <c r="C339" i="1" s="1"/>
  <c r="E339" i="1"/>
  <c r="A340" i="1" l="1"/>
  <c r="B340" i="1" l="1"/>
  <c r="C340" i="1" s="1"/>
  <c r="E340" i="1"/>
  <c r="A341" i="1" l="1"/>
  <c r="B341" i="1" l="1"/>
  <c r="C341" i="1" s="1"/>
  <c r="E341" i="1"/>
  <c r="A342" i="1" l="1"/>
  <c r="B342" i="1" l="1"/>
  <c r="C342" i="1" s="1"/>
  <c r="E342" i="1"/>
  <c r="A343" i="1" l="1"/>
  <c r="B343" i="1" l="1"/>
  <c r="C343" i="1" s="1"/>
  <c r="E343" i="1"/>
  <c r="A344" i="1" l="1"/>
  <c r="B344" i="1" l="1"/>
  <c r="C344" i="1" s="1"/>
  <c r="E344" i="1"/>
  <c r="A345" i="1" l="1"/>
  <c r="B345" i="1" l="1"/>
  <c r="C345" i="1" s="1"/>
  <c r="E345" i="1"/>
  <c r="A346" i="1" l="1"/>
  <c r="B346" i="1" l="1"/>
  <c r="C346" i="1" s="1"/>
  <c r="E346" i="1"/>
  <c r="A347" i="1" l="1"/>
  <c r="B347" i="1" l="1"/>
  <c r="C347" i="1" s="1"/>
  <c r="E347" i="1"/>
  <c r="A348" i="1" l="1"/>
  <c r="B348" i="1" l="1"/>
  <c r="C348" i="1" s="1"/>
  <c r="E348" i="1"/>
  <c r="A349" i="1" l="1"/>
  <c r="B349" i="1" l="1"/>
  <c r="C349" i="1" s="1"/>
  <c r="E349" i="1"/>
  <c r="A350" i="1" l="1"/>
  <c r="B350" i="1" l="1"/>
  <c r="C350" i="1" s="1"/>
  <c r="E350" i="1"/>
  <c r="A351" i="1" l="1"/>
  <c r="B351" i="1" l="1"/>
  <c r="C351" i="1" s="1"/>
  <c r="E351" i="1"/>
  <c r="A352" i="1" l="1"/>
  <c r="B352" i="1" l="1"/>
  <c r="C352" i="1" s="1"/>
  <c r="E352" i="1"/>
  <c r="A353" i="1" l="1"/>
  <c r="B353" i="1" l="1"/>
  <c r="C353" i="1" s="1"/>
  <c r="E353" i="1"/>
  <c r="A354" i="1" l="1"/>
  <c r="B354" i="1" l="1"/>
  <c r="C354" i="1" s="1"/>
  <c r="E354" i="1"/>
  <c r="A355" i="1" l="1"/>
  <c r="B355" i="1" l="1"/>
  <c r="C355" i="1" s="1"/>
  <c r="E355" i="1"/>
  <c r="A356" i="1" l="1"/>
  <c r="B356" i="1" l="1"/>
  <c r="C356" i="1" s="1"/>
  <c r="E356" i="1"/>
  <c r="A357" i="1" l="1"/>
  <c r="B357" i="1" l="1"/>
  <c r="C357" i="1" s="1"/>
  <c r="E357" i="1"/>
  <c r="A358" i="1" l="1"/>
  <c r="B358" i="1" l="1"/>
  <c r="C358" i="1" s="1"/>
  <c r="E358" i="1"/>
  <c r="A359" i="1" l="1"/>
  <c r="B359" i="1" l="1"/>
  <c r="C359" i="1" s="1"/>
  <c r="E359" i="1"/>
  <c r="A360" i="1" l="1"/>
  <c r="B360" i="1" l="1"/>
  <c r="C360" i="1" s="1"/>
  <c r="E360" i="1"/>
  <c r="A361" i="1" l="1"/>
  <c r="B361" i="1" l="1"/>
  <c r="C361" i="1" s="1"/>
  <c r="E361" i="1"/>
  <c r="A362" i="1" l="1"/>
  <c r="B362" i="1" l="1"/>
  <c r="C362" i="1" s="1"/>
  <c r="E362" i="1"/>
  <c r="A363" i="1" l="1"/>
  <c r="B363" i="1" l="1"/>
  <c r="C363" i="1" s="1"/>
  <c r="E363" i="1"/>
  <c r="A364" i="1" l="1"/>
  <c r="B364" i="1" l="1"/>
  <c r="C364" i="1" s="1"/>
  <c r="E364" i="1"/>
  <c r="A365" i="1" l="1"/>
  <c r="B365" i="1" l="1"/>
  <c r="C365" i="1" s="1"/>
  <c r="E365" i="1"/>
  <c r="A366" i="1" l="1"/>
  <c r="B366" i="1" l="1"/>
  <c r="C366" i="1" s="1"/>
  <c r="E366" i="1"/>
  <c r="A367" i="1" l="1"/>
  <c r="B367" i="1" l="1"/>
  <c r="C367" i="1" s="1"/>
  <c r="E367" i="1"/>
  <c r="B3" i="1" s="1"/>
  <c r="B4" i="1" s="1"/>
</calcChain>
</file>

<file path=xl/sharedStrings.xml><?xml version="1.0" encoding="utf-8"?>
<sst xmlns="http://schemas.openxmlformats.org/spreadsheetml/2006/main" count="24" uniqueCount="23">
  <si>
    <t>Date</t>
  </si>
  <si>
    <t>Payment</t>
  </si>
  <si>
    <t>Interest Paid</t>
  </si>
  <si>
    <t>Principal</t>
  </si>
  <si>
    <t>Balance Remaining</t>
  </si>
  <si>
    <t>Payment Date</t>
  </si>
  <si>
    <t>Total Interest Paid</t>
  </si>
  <si>
    <t>Mortgage Age</t>
  </si>
  <si>
    <t>Click the "1" and "2" buttons in the top left corner to expand or to collapse the whole table at once</t>
  </si>
  <si>
    <t>You can also use "+" and "-" buttons to collapse / expand individual sections</t>
  </si>
  <si>
    <t>If you open this file on a phone and you see a message that the file is not allowed for editing - clear Excel mobile app cache</t>
  </si>
  <si>
    <t>Make copies of the main sheet to compare different options</t>
  </si>
  <si>
    <t>Home Price</t>
  </si>
  <si>
    <t>Down payment</t>
  </si>
  <si>
    <t>Interest Rate</t>
  </si>
  <si>
    <t>Total Paid</t>
  </si>
  <si>
    <t>Mortgage Amount:</t>
  </si>
  <si>
    <t>Orange cell (B3) is the Interest you will pay to the bank over the term of the mortgage</t>
  </si>
  <si>
    <t>If you want to see how additional payments impact it - add additional amount to formulas in column B (See cell B22)</t>
  </si>
  <si>
    <t>Fill in cells highlighted in Green</t>
  </si>
  <si>
    <t>You can use additional Interest (Column E) and Payment (Column F) values to track mortgage renewals in the future.</t>
  </si>
  <si>
    <t>Adjust table formulas to point to cells E2, E3, F2, F3 for renewals</t>
  </si>
  <si>
    <t>Tracking a variable rate mortgage when the interest rate changes mid-month - the best way is to just override column A of that month with the amount your bank gives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</si>
</sst>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0.0000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4" fontId="0" fillId="0" borderId="0" xfId="2" applyNumberFormat="1" applyFont="1"/>
    <xf numFmtId="44" fontId="0" fillId="0" borderId="0" xfId="1" applyFont="1"/>
    <xf numFmtId="0" fontId="0" fillId="0" borderId="0" xfId="0" applyAlignment="1">
      <alignment wrapText="1"/>
    </xf>
    <xf numFmtId="44" fontId="0" fillId="2" borderId="0" xfId="1" applyFont="1" applyFill="1"/>
    <xf numFmtId="164" fontId="0" fillId="2" borderId="0" xfId="2" applyNumberFormat="1" applyFont="1" applyFill="1"/>
    <xf numFmtId="44" fontId="0" fillId="3" borderId="0" xfId="0" applyNumberFormat="1" applyFill="1"/>
    <xf numFmtId="44" fontId="0" fillId="4" borderId="0" xfId="0" applyNumberFormat="1" applyFill="1"/>
    <xf numFmtId="44" fontId="0" fillId="0" borderId="0" xfId="1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numFmt numFmtId="0" formatCode="General"/>
    </dxf>
    <dxf>
      <numFmt numFmtId="34" formatCode="_(&quot;$&quot;* #,##0.00_);_(&quot;$&quot;* \(#,##0.00\);_(&quot;$&quot;* &quot;-&quot;??_);_(@_)"/>
    </dxf>
    <dxf>
      <alignment horizontal="general" vertical="bottom" textRotation="0" wrapText="1" indent="0" justifyLastLine="0" shrinkToFit="0" readingOrder="0"/>
    </dxf>
    <dxf>
      <fill>
        <patternFill patternType="solid">
          <fgColor rgb="FFB7CEFF"/>
          <bgColor rgb="FFB7CEFF"/>
        </patternFill>
      </fill>
    </dxf>
    <dxf>
      <fill>
        <patternFill patternType="solid">
          <fgColor rgb="FFB7CEFF"/>
          <bgColor rgb="FFB7CEFF"/>
        </patternFill>
      </fill>
    </dxf>
    <dxf>
      <font>
        <b/>
        <color rgb="FF000066"/>
      </font>
    </dxf>
    <dxf>
      <font>
        <b/>
        <color rgb="FF000066"/>
      </font>
    </dxf>
    <dxf>
      <font>
        <b/>
        <color rgb="FF000066"/>
      </font>
      <border>
        <top style="double">
          <color rgb="FF003399"/>
        </top>
      </border>
    </dxf>
    <dxf>
      <font>
        <b/>
        <color rgb="FFE5E5CC"/>
      </font>
      <fill>
        <patternFill patternType="solid">
          <fgColor rgb="FF003399"/>
          <bgColor rgb="FF003399"/>
        </patternFill>
      </fill>
    </dxf>
    <dxf>
      <font>
        <color rgb="FF000066"/>
      </font>
      <border>
        <left style="thin">
          <color rgb="FF286FFF"/>
        </left>
        <right style="thin">
          <color rgb="FF286FFF"/>
        </right>
        <top style="thin">
          <color rgb="FF286FFF"/>
        </top>
        <bottom style="thin">
          <color rgb="FF286FFF"/>
        </bottom>
        <horizontal style="thin">
          <color rgb="FF286FFF"/>
        </horizontal>
      </border>
    </dxf>
  </dxfs>
  <tableStyles count="1" defaultTableStyle="TableStyleMedium2" defaultPivotStyle="PivotStyleLight16">
    <tableStyle name="TableStyleMedium2 2" pivot="0" count="7" xr9:uid="{0928FC46-86A0-4CDF-8941-FA6208CD8462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colors>
    <mruColors>
      <color rgb="FFCCFFCC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953932285181913E-2"/>
          <c:y val="0"/>
          <c:w val="0.93009215125516365"/>
          <c:h val="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Main!$A$1</c:f>
              <c:strCache>
                <c:ptCount val="1"/>
                <c:pt idx="0">
                  <c:v>Home Price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8525334448667354"/>
                      <c:h val="0.289122452047706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5B-4A03-AD96-3A3EE78E04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Main!$B$1</c:f>
              <c:numCache>
                <c:formatCode>_("$"* #,##0.00_);_("$"* \(#,##0.00\);_("$"* "-"??_);_(@_)</c:formatCode>
                <c:ptCount val="1"/>
                <c:pt idx="0">
                  <c:v>450000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B-4A03-AD96-3A3EE78E045C}"/>
            </c:ext>
          </c:extLst>
        </c:ser>
        <c:ser>
          <c:idx val="2"/>
          <c:order val="2"/>
          <c:tx>
            <c:strRef>
              <c:f>Main!$A$3</c:f>
              <c:strCache>
                <c:ptCount val="1"/>
                <c:pt idx="0">
                  <c:v>Interest Paid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1726949258363473"/>
                      <c:h val="0.327407041945850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35B-4A03-AD96-3A3EE78E04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Main!$B$3</c:f>
              <c:numCache>
                <c:formatCode>_("$"* #,##0.00_);_("$"* \(#,##0.00\);_("$"* "-"??_);_(@_)</c:formatCode>
                <c:ptCount val="1"/>
                <c:pt idx="0">
                  <c:v>212030.8355540832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B-4A03-AD96-3A3EE78E04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856612128"/>
        <c:axId val="18566106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Main!$A$2</c15:sqref>
                        </c15:formulaRef>
                      </c:ext>
                    </c:extLst>
                    <c:strCache>
                      <c:ptCount val="1"/>
                      <c:pt idx="0">
                        <c:v>Down payment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Main!$B$2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"/>
                      <c:pt idx="0">
                        <c:v>100000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35B-4A03-AD96-3A3EE78E045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Main!$A$4</c15:sqref>
                        </c15:formulaRef>
                      </c:ext>
                    </c:extLst>
                    <c:strCache>
                      <c:ptCount val="1"/>
                      <c:pt idx="0">
                        <c:v>Total Paid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Main!$B$4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"/>
                      <c:pt idx="0">
                        <c:v>662030.83555408323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35B-4A03-AD96-3A3EE78E045C}"/>
                  </c:ext>
                </c:extLst>
              </c15:ser>
            </c15:filteredBarSeries>
          </c:ext>
        </c:extLst>
      </c:barChart>
      <c:catAx>
        <c:axId val="18566121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56610688"/>
        <c:crosses val="autoZero"/>
        <c:auto val="1"/>
        <c:lblAlgn val="ctr"/>
        <c:lblOffset val="100"/>
        <c:noMultiLvlLbl val="0"/>
      </c:catAx>
      <c:valAx>
        <c:axId val="1856610688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85661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0</xdr:row>
      <xdr:rowOff>7626</xdr:rowOff>
    </xdr:from>
    <xdr:to>
      <xdr:col>8</xdr:col>
      <xdr:colOff>601980</xdr:colOff>
      <xdr:row>16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B34B2-8CB2-419F-7426-E77806E97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5AA0B6-EE59-48FF-AB14-55C0C2A073DA}" name="Table1" displayName="Table1" ref="A5:F367" totalsRowShown="0" headerRowDxfId="4">
  <autoFilter ref="A5:F367" xr:uid="{DC5AA0B6-EE59-48FF-AB14-55C0C2A073DA}"/>
  <tableColumns count="6">
    <tableColumn id="1" xr3:uid="{8D2EDB43-02E8-4143-9FEA-B4B09A02456A}" name="Interest Paid" dataCellStyle="Currency">
      <calculatedColumnFormula>C5*$D$1/12</calculatedColumnFormula>
    </tableColumn>
    <tableColumn id="2" xr3:uid="{E9266580-C2BA-4EF3-8DBA-2369A68EFF28}" name="Principal" dataCellStyle="Currency">
      <calculatedColumnFormula>$D$2-A6</calculatedColumnFormula>
    </tableColumn>
    <tableColumn id="3" xr3:uid="{38256A41-47F8-42F7-8B6D-A585036106FA}" name="Balance Remaining" dataDxfId="3" dataCellStyle="Currency">
      <calculatedColumnFormula>C5-B6</calculatedColumnFormula>
    </tableColumn>
    <tableColumn id="4" xr3:uid="{76CB62D9-D33B-413C-B305-1892D90B495E}" name="Payment Date"/>
    <tableColumn id="5" xr3:uid="{8F41530E-A17D-4977-9BC1-8112EBE8DEAF}" name="Total Interest Paid" dataCellStyle="Currency">
      <calculatedColumnFormula>SUM($A6:A$7)</calculatedColumnFormula>
    </tableColumn>
    <tableColumn id="6" xr3:uid="{C723A2A1-C7EF-4903-A96B-37A0C449FE01}" name="Mortgage Age" dataDxfId="2">
      <calculatedColumnFormula>DATEDIF($D$7,Table1[[#This Row],[Payment Date]],"y")&amp;"y, "&amp;DATEDIF($D$7,Table1[[#This Row],[Payment Date]],"ym")&amp;"m"</calculatedColumn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F79B9-90D9-4419-9A3D-AE9F5EE2359D}">
  <dimension ref="A1:F368"/>
  <sheetViews>
    <sheetView tabSelected="1" workbookViewId="0">
      <pane ySplit="5" topLeftCell="A6" activePane="bottomLeft" state="frozen"/>
      <selection activeCell="B1" sqref="B1"/>
      <selection pane="bottomLeft" activeCell="D1" sqref="D1"/>
    </sheetView>
  </sheetViews>
  <sheetFormatPr defaultRowHeight="14.4" outlineLevelRow="1" x14ac:dyDescent="0.3"/>
  <cols>
    <col min="1" max="1" width="13.6640625" bestFit="1" customWidth="1"/>
    <col min="2" max="2" width="13.88671875" customWidth="1"/>
    <col min="3" max="3" width="14.44140625" bestFit="1" customWidth="1"/>
    <col min="4" max="4" width="11.44140625" bestFit="1" customWidth="1"/>
    <col min="5" max="5" width="14.44140625" bestFit="1" customWidth="1"/>
    <col min="6" max="6" width="10.77734375" bestFit="1" customWidth="1"/>
  </cols>
  <sheetData>
    <row r="1" spans="1:6" x14ac:dyDescent="0.3">
      <c r="A1" t="s">
        <v>12</v>
      </c>
      <c r="B1" s="5">
        <v>450000</v>
      </c>
      <c r="C1" t="s">
        <v>14</v>
      </c>
      <c r="D1" s="6">
        <v>4.4999999999999998E-2</v>
      </c>
      <c r="E1" s="1">
        <v>47041</v>
      </c>
      <c r="F1" s="1">
        <v>48502</v>
      </c>
    </row>
    <row r="2" spans="1:6" x14ac:dyDescent="0.3">
      <c r="A2" t="s">
        <v>13</v>
      </c>
      <c r="B2" s="5">
        <v>100000</v>
      </c>
      <c r="C2" t="s">
        <v>1</v>
      </c>
      <c r="D2" s="5">
        <v>2000</v>
      </c>
      <c r="E2" s="2">
        <v>0.06</v>
      </c>
      <c r="F2" s="2">
        <v>0.05</v>
      </c>
    </row>
    <row r="3" spans="1:6" x14ac:dyDescent="0.3">
      <c r="A3" t="s">
        <v>2</v>
      </c>
      <c r="B3" s="7">
        <f>E367</f>
        <v>212030.8355540832</v>
      </c>
      <c r="C3" t="s">
        <v>0</v>
      </c>
      <c r="D3" s="1">
        <v>45580</v>
      </c>
      <c r="E3" s="3">
        <v>2000</v>
      </c>
      <c r="F3" s="3">
        <v>2000</v>
      </c>
    </row>
    <row r="4" spans="1:6" x14ac:dyDescent="0.3">
      <c r="A4" t="s">
        <v>15</v>
      </c>
      <c r="B4" s="8">
        <f>B1+B3</f>
        <v>662030.83555408323</v>
      </c>
      <c r="E4" s="3"/>
      <c r="F4" s="3"/>
    </row>
    <row r="5" spans="1:6" s="4" customFormat="1" ht="28.8" x14ac:dyDescent="0.3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6" x14ac:dyDescent="0.3">
      <c r="A6" s="3"/>
      <c r="B6" s="9" t="s">
        <v>16</v>
      </c>
      <c r="C6" s="5">
        <f>B1-B2</f>
        <v>350000</v>
      </c>
      <c r="E6" s="3"/>
    </row>
    <row r="7" spans="1:6" x14ac:dyDescent="0.3">
      <c r="A7" s="3">
        <f t="shared" ref="A7:A70" si="0">IF(C6&lt;0,0,C6*$D$1/12)</f>
        <v>1312.5</v>
      </c>
      <c r="B7" s="3">
        <f t="shared" ref="B7:B21" si="1">IF(A7=0,0,$D$2-A7)</f>
        <v>687.5</v>
      </c>
      <c r="C7" s="3">
        <f t="shared" ref="C7:C69" si="2">C6-B7</f>
        <v>349312.5</v>
      </c>
      <c r="D7" s="1">
        <f>D3</f>
        <v>45580</v>
      </c>
      <c r="E7" s="3">
        <f>SUM($A$7:A7)</f>
        <v>1312.5</v>
      </c>
      <c r="F7" t="str">
        <f>DATEDIF($D$7,Table1[[#This Row],[Payment Date]],"y")&amp;"y, "&amp;DATEDIF($D$7,Table1[[#This Row],[Payment Date]],"ym")&amp;"m"</f>
        <v>0y, 0m</v>
      </c>
    </row>
    <row r="8" spans="1:6" hidden="1" outlineLevel="1" x14ac:dyDescent="0.3">
      <c r="A8" s="3">
        <f t="shared" si="0"/>
        <v>1309.921875</v>
      </c>
      <c r="B8" s="3">
        <f t="shared" si="1"/>
        <v>690.078125</v>
      </c>
      <c r="C8" s="3">
        <f t="shared" si="2"/>
        <v>348622.421875</v>
      </c>
      <c r="D8" s="1">
        <f>EDATE(D7,1)</f>
        <v>45611</v>
      </c>
      <c r="E8" s="3">
        <f>SUM($A$7:A8)</f>
        <v>2622.421875</v>
      </c>
      <c r="F8" t="str">
        <f>DATEDIF($D$7,Table1[[#This Row],[Payment Date]],"y")&amp;"y, "&amp;DATEDIF($D$7,Table1[[#This Row],[Payment Date]],"ym")&amp;"m"</f>
        <v>0y, 1m</v>
      </c>
    </row>
    <row r="9" spans="1:6" hidden="1" outlineLevel="1" x14ac:dyDescent="0.3">
      <c r="A9" s="3">
        <f t="shared" si="0"/>
        <v>1307.3340820312499</v>
      </c>
      <c r="B9" s="3">
        <f t="shared" si="1"/>
        <v>692.66591796875014</v>
      </c>
      <c r="C9" s="3">
        <f t="shared" si="2"/>
        <v>347929.75595703127</v>
      </c>
      <c r="D9" s="1">
        <f t="shared" ref="D9:D72" si="3">EDATE(D8,1)</f>
        <v>45641</v>
      </c>
      <c r="E9" s="3">
        <f>SUM($A$7:A9)</f>
        <v>3929.7559570312496</v>
      </c>
      <c r="F9" t="str">
        <f>DATEDIF($D$7,Table1[[#This Row],[Payment Date]],"y")&amp;"y, "&amp;DATEDIF($D$7,Table1[[#This Row],[Payment Date]],"ym")&amp;"m"</f>
        <v>0y, 2m</v>
      </c>
    </row>
    <row r="10" spans="1:6" hidden="1" outlineLevel="1" x14ac:dyDescent="0.3">
      <c r="A10" s="3">
        <f t="shared" si="0"/>
        <v>1304.7365848388672</v>
      </c>
      <c r="B10" s="3">
        <f t="shared" si="1"/>
        <v>695.2634151611328</v>
      </c>
      <c r="C10" s="3">
        <f t="shared" si="2"/>
        <v>347234.49254187016</v>
      </c>
      <c r="D10" s="1">
        <f t="shared" si="3"/>
        <v>45672</v>
      </c>
      <c r="E10" s="3">
        <f>SUM($A$7:A10)</f>
        <v>5234.4925418701168</v>
      </c>
      <c r="F10" t="str">
        <f>DATEDIF($D$7,Table1[[#This Row],[Payment Date]],"y")&amp;"y, "&amp;DATEDIF($D$7,Table1[[#This Row],[Payment Date]],"ym")&amp;"m"</f>
        <v>0y, 3m</v>
      </c>
    </row>
    <row r="11" spans="1:6" hidden="1" outlineLevel="1" x14ac:dyDescent="0.3">
      <c r="A11" s="3">
        <f t="shared" si="0"/>
        <v>1302.1293470320131</v>
      </c>
      <c r="B11" s="3">
        <f t="shared" si="1"/>
        <v>697.87065296798687</v>
      </c>
      <c r="C11" s="3">
        <f t="shared" si="2"/>
        <v>346536.62188890215</v>
      </c>
      <c r="D11" s="1">
        <f t="shared" si="3"/>
        <v>45703</v>
      </c>
      <c r="E11" s="3">
        <f>SUM($A$7:A11)</f>
        <v>6536.6218889021302</v>
      </c>
      <c r="F11" t="str">
        <f>DATEDIF($D$7,Table1[[#This Row],[Payment Date]],"y")&amp;"y, "&amp;DATEDIF($D$7,Table1[[#This Row],[Payment Date]],"ym")&amp;"m"</f>
        <v>0y, 4m</v>
      </c>
    </row>
    <row r="12" spans="1:6" hidden="1" outlineLevel="1" x14ac:dyDescent="0.3">
      <c r="A12" s="3">
        <f t="shared" si="0"/>
        <v>1299.5123320833829</v>
      </c>
      <c r="B12" s="3">
        <f t="shared" si="1"/>
        <v>700.48766791661706</v>
      </c>
      <c r="C12" s="3">
        <f t="shared" si="2"/>
        <v>345836.13422098552</v>
      </c>
      <c r="D12" s="1">
        <f t="shared" si="3"/>
        <v>45731</v>
      </c>
      <c r="E12" s="3">
        <f>SUM($A$7:A12)</f>
        <v>7836.1342209855129</v>
      </c>
      <c r="F12" t="str">
        <f>DATEDIF($D$7,Table1[[#This Row],[Payment Date]],"y")&amp;"y, "&amp;DATEDIF($D$7,Table1[[#This Row],[Payment Date]],"ym")&amp;"m"</f>
        <v>0y, 5m</v>
      </c>
    </row>
    <row r="13" spans="1:6" hidden="1" outlineLevel="1" x14ac:dyDescent="0.3">
      <c r="A13" s="3">
        <f t="shared" si="0"/>
        <v>1296.8855033286957</v>
      </c>
      <c r="B13" s="3">
        <f t="shared" si="1"/>
        <v>703.11449667130432</v>
      </c>
      <c r="C13" s="3">
        <f t="shared" si="2"/>
        <v>345133.01972431422</v>
      </c>
      <c r="D13" s="1">
        <f t="shared" si="3"/>
        <v>45762</v>
      </c>
      <c r="E13" s="3">
        <f>SUM($A$7:A13)</f>
        <v>9133.0197243142084</v>
      </c>
      <c r="F13" t="str">
        <f>DATEDIF($D$7,Table1[[#This Row],[Payment Date]],"y")&amp;"y, "&amp;DATEDIF($D$7,Table1[[#This Row],[Payment Date]],"ym")&amp;"m"</f>
        <v>0y, 6m</v>
      </c>
    </row>
    <row r="14" spans="1:6" hidden="1" outlineLevel="1" x14ac:dyDescent="0.3">
      <c r="A14" s="3">
        <f t="shared" si="0"/>
        <v>1294.2488239661782</v>
      </c>
      <c r="B14" s="3">
        <f t="shared" si="1"/>
        <v>705.75117603382182</v>
      </c>
      <c r="C14" s="3">
        <f t="shared" si="2"/>
        <v>344427.26854828041</v>
      </c>
      <c r="D14" s="1">
        <f t="shared" si="3"/>
        <v>45792</v>
      </c>
      <c r="E14" s="3">
        <f>SUM($A$7:A14)</f>
        <v>10427.268548280386</v>
      </c>
      <c r="F14" t="str">
        <f>DATEDIF($D$7,Table1[[#This Row],[Payment Date]],"y")&amp;"y, "&amp;DATEDIF($D$7,Table1[[#This Row],[Payment Date]],"ym")&amp;"m"</f>
        <v>0y, 7m</v>
      </c>
    </row>
    <row r="15" spans="1:6" hidden="1" outlineLevel="1" x14ac:dyDescent="0.3">
      <c r="A15" s="3">
        <f t="shared" si="0"/>
        <v>1291.6022570560515</v>
      </c>
      <c r="B15" s="3">
        <f t="shared" si="1"/>
        <v>708.39774294394851</v>
      </c>
      <c r="C15" s="3">
        <f t="shared" si="2"/>
        <v>343718.87080533645</v>
      </c>
      <c r="D15" s="1">
        <f t="shared" si="3"/>
        <v>45823</v>
      </c>
      <c r="E15" s="3">
        <f>SUM($A$7:A15)</f>
        <v>11718.870805336437</v>
      </c>
      <c r="F15" t="str">
        <f>DATEDIF($D$7,Table1[[#This Row],[Payment Date]],"y")&amp;"y, "&amp;DATEDIF($D$7,Table1[[#This Row],[Payment Date]],"ym")&amp;"m"</f>
        <v>0y, 8m</v>
      </c>
    </row>
    <row r="16" spans="1:6" hidden="1" outlineLevel="1" x14ac:dyDescent="0.3">
      <c r="A16" s="3">
        <f t="shared" si="0"/>
        <v>1288.9457655200117</v>
      </c>
      <c r="B16" s="3">
        <f t="shared" si="1"/>
        <v>711.05423447998828</v>
      </c>
      <c r="C16" s="3">
        <f t="shared" si="2"/>
        <v>343007.81657085649</v>
      </c>
      <c r="D16" s="1">
        <f t="shared" si="3"/>
        <v>45853</v>
      </c>
      <c r="E16" s="3">
        <f>SUM($A$7:A16)</f>
        <v>13007.816570856448</v>
      </c>
      <c r="F16" t="str">
        <f>DATEDIF($D$7,Table1[[#This Row],[Payment Date]],"y")&amp;"y, "&amp;DATEDIF($D$7,Table1[[#This Row],[Payment Date]],"ym")&amp;"m"</f>
        <v>0y, 9m</v>
      </c>
    </row>
    <row r="17" spans="1:6" hidden="1" outlineLevel="1" x14ac:dyDescent="0.3">
      <c r="A17" s="3">
        <f t="shared" si="0"/>
        <v>1286.2793121407119</v>
      </c>
      <c r="B17" s="3">
        <f t="shared" si="1"/>
        <v>713.72068785928809</v>
      </c>
      <c r="C17" s="3">
        <f t="shared" si="2"/>
        <v>342294.09588299721</v>
      </c>
      <c r="D17" s="1">
        <f t="shared" si="3"/>
        <v>45884</v>
      </c>
      <c r="E17" s="3">
        <f>SUM($A$7:A17)</f>
        <v>14294.095882997161</v>
      </c>
      <c r="F17" t="str">
        <f>DATEDIF($D$7,Table1[[#This Row],[Payment Date]],"y")&amp;"y, "&amp;DATEDIF($D$7,Table1[[#This Row],[Payment Date]],"ym")&amp;"m"</f>
        <v>0y, 10m</v>
      </c>
    </row>
    <row r="18" spans="1:6" hidden="1" outlineLevel="1" x14ac:dyDescent="0.3">
      <c r="A18" s="3">
        <f t="shared" si="0"/>
        <v>1283.6028595612395</v>
      </c>
      <c r="B18" s="3">
        <f t="shared" si="1"/>
        <v>716.39714043876052</v>
      </c>
      <c r="C18" s="3">
        <f t="shared" si="2"/>
        <v>341577.69874255842</v>
      </c>
      <c r="D18" s="1">
        <f t="shared" si="3"/>
        <v>45915</v>
      </c>
      <c r="E18" s="3">
        <f>SUM($A$7:A18)</f>
        <v>15577.698742558399</v>
      </c>
      <c r="F18" t="str">
        <f>DATEDIF($D$7,Table1[[#This Row],[Payment Date]],"y")&amp;"y, "&amp;DATEDIF($D$7,Table1[[#This Row],[Payment Date]],"ym")&amp;"m"</f>
        <v>0y, 11m</v>
      </c>
    </row>
    <row r="19" spans="1:6" hidden="1" outlineLevel="1" x14ac:dyDescent="0.3">
      <c r="A19" s="3">
        <f t="shared" si="0"/>
        <v>1280.916370284594</v>
      </c>
      <c r="B19" s="3">
        <f t="shared" si="1"/>
        <v>719.083629715406</v>
      </c>
      <c r="C19" s="3">
        <f t="shared" si="2"/>
        <v>340858.61511284299</v>
      </c>
      <c r="D19" s="1">
        <f t="shared" si="3"/>
        <v>45945</v>
      </c>
      <c r="E19" s="3">
        <f>SUM($A$7:A19)</f>
        <v>16858.615112842992</v>
      </c>
      <c r="F19" t="str">
        <f>DATEDIF($D$7,Table1[[#This Row],[Payment Date]],"y")&amp;"y, "&amp;DATEDIF($D$7,Table1[[#This Row],[Payment Date]],"ym")&amp;"m"</f>
        <v>1y, 0m</v>
      </c>
    </row>
    <row r="20" spans="1:6" hidden="1" outlineLevel="1" x14ac:dyDescent="0.3">
      <c r="A20" s="3">
        <f t="shared" si="0"/>
        <v>1278.2198066731612</v>
      </c>
      <c r="B20" s="3">
        <f t="shared" si="1"/>
        <v>721.7801933268388</v>
      </c>
      <c r="C20" s="3">
        <f t="shared" si="2"/>
        <v>340136.83491951617</v>
      </c>
      <c r="D20" s="1">
        <f t="shared" si="3"/>
        <v>45976</v>
      </c>
      <c r="E20" s="3">
        <f>SUM($A$7:A20)</f>
        <v>18136.834919516154</v>
      </c>
      <c r="F20" t="str">
        <f>DATEDIF($D$7,Table1[[#This Row],[Payment Date]],"y")&amp;"y, "&amp;DATEDIF($D$7,Table1[[#This Row],[Payment Date]],"ym")&amp;"m"</f>
        <v>1y, 1m</v>
      </c>
    </row>
    <row r="21" spans="1:6" hidden="1" outlineLevel="1" x14ac:dyDescent="0.3">
      <c r="A21" s="3">
        <f t="shared" si="0"/>
        <v>1275.5131309481856</v>
      </c>
      <c r="B21" s="3">
        <f t="shared" si="1"/>
        <v>724.48686905181444</v>
      </c>
      <c r="C21" s="3">
        <f t="shared" si="2"/>
        <v>339412.34805046435</v>
      </c>
      <c r="D21" s="1">
        <f t="shared" si="3"/>
        <v>46006</v>
      </c>
      <c r="E21" s="3">
        <f>SUM($A$7:A21)</f>
        <v>19412.348050464338</v>
      </c>
      <c r="F21" t="str">
        <f>DATEDIF($D$7,Table1[[#This Row],[Payment Date]],"y")&amp;"y, "&amp;DATEDIF($D$7,Table1[[#This Row],[Payment Date]],"ym")&amp;"m"</f>
        <v>1y, 2m</v>
      </c>
    </row>
    <row r="22" spans="1:6" collapsed="1" x14ac:dyDescent="0.3">
      <c r="A22" s="3">
        <f t="shared" si="0"/>
        <v>1272.7963051892414</v>
      </c>
      <c r="B22" s="3">
        <f>IF(A22=0,0,$D$2-A22)+5000</f>
        <v>5727.2036948107589</v>
      </c>
      <c r="C22" s="3">
        <f t="shared" si="2"/>
        <v>333685.14435565361</v>
      </c>
      <c r="D22" s="1">
        <f t="shared" si="3"/>
        <v>46037</v>
      </c>
      <c r="E22" s="3">
        <f>SUM($A$7:A22)</f>
        <v>20685.144355653578</v>
      </c>
      <c r="F22" t="str">
        <f>DATEDIF($D$7,Table1[[#This Row],[Payment Date]],"y")&amp;"y, "&amp;DATEDIF($D$7,Table1[[#This Row],[Payment Date]],"ym")&amp;"m"</f>
        <v>1y, 3m</v>
      </c>
    </row>
    <row r="23" spans="1:6" hidden="1" outlineLevel="1" x14ac:dyDescent="0.3">
      <c r="A23" s="3">
        <f t="shared" si="0"/>
        <v>1251.3192913337009</v>
      </c>
      <c r="B23" s="3">
        <f t="shared" ref="B23:B86" si="4">IF(A23=0,0,$D$2-A23)</f>
        <v>748.6807086662991</v>
      </c>
      <c r="C23" s="3">
        <f t="shared" si="2"/>
        <v>332936.46364698734</v>
      </c>
      <c r="D23" s="1">
        <f t="shared" si="3"/>
        <v>46068</v>
      </c>
      <c r="E23" s="3">
        <f>SUM($A$7:A23)</f>
        <v>21936.463646987278</v>
      </c>
      <c r="F23" t="str">
        <f>DATEDIF($D$7,Table1[[#This Row],[Payment Date]],"y")&amp;"y, "&amp;DATEDIF($D$7,Table1[[#This Row],[Payment Date]],"ym")&amp;"m"</f>
        <v>1y, 4m</v>
      </c>
    </row>
    <row r="24" spans="1:6" hidden="1" outlineLevel="1" x14ac:dyDescent="0.3">
      <c r="A24" s="3">
        <f t="shared" si="0"/>
        <v>1248.5117386762024</v>
      </c>
      <c r="B24" s="3">
        <f t="shared" si="4"/>
        <v>751.48826132379759</v>
      </c>
      <c r="C24" s="3">
        <f t="shared" si="2"/>
        <v>332184.97538566357</v>
      </c>
      <c r="D24" s="1">
        <f t="shared" si="3"/>
        <v>46096</v>
      </c>
      <c r="E24" s="3">
        <f>SUM($A$7:A24)</f>
        <v>23184.975385663482</v>
      </c>
      <c r="F24" t="str">
        <f>DATEDIF($D$7,Table1[[#This Row],[Payment Date]],"y")&amp;"y, "&amp;DATEDIF($D$7,Table1[[#This Row],[Payment Date]],"ym")&amp;"m"</f>
        <v>1y, 5m</v>
      </c>
    </row>
    <row r="25" spans="1:6" hidden="1" outlineLevel="1" x14ac:dyDescent="0.3">
      <c r="A25" s="3">
        <f t="shared" si="0"/>
        <v>1245.6936576962382</v>
      </c>
      <c r="B25" s="3">
        <f t="shared" si="4"/>
        <v>754.30634230376177</v>
      </c>
      <c r="C25" s="3">
        <f t="shared" si="2"/>
        <v>331430.66904335981</v>
      </c>
      <c r="D25" s="1">
        <f t="shared" si="3"/>
        <v>46127</v>
      </c>
      <c r="E25" s="3">
        <f>SUM($A$7:A25)</f>
        <v>24430.669043359721</v>
      </c>
      <c r="F25" t="str">
        <f>DATEDIF($D$7,Table1[[#This Row],[Payment Date]],"y")&amp;"y, "&amp;DATEDIF($D$7,Table1[[#This Row],[Payment Date]],"ym")&amp;"m"</f>
        <v>1y, 6m</v>
      </c>
    </row>
    <row r="26" spans="1:6" hidden="1" outlineLevel="1" x14ac:dyDescent="0.3">
      <c r="A26" s="3">
        <f t="shared" si="0"/>
        <v>1242.8650089125993</v>
      </c>
      <c r="B26" s="3">
        <f t="shared" si="4"/>
        <v>757.13499108740075</v>
      </c>
      <c r="C26" s="3">
        <f t="shared" si="2"/>
        <v>330673.53405227239</v>
      </c>
      <c r="D26" s="1">
        <f t="shared" si="3"/>
        <v>46157</v>
      </c>
      <c r="E26" s="3">
        <f>SUM($A$7:A26)</f>
        <v>25673.53405227232</v>
      </c>
      <c r="F26" t="str">
        <f>DATEDIF($D$7,Table1[[#This Row],[Payment Date]],"y")&amp;"y, "&amp;DATEDIF($D$7,Table1[[#This Row],[Payment Date]],"ym")&amp;"m"</f>
        <v>1y, 7m</v>
      </c>
    </row>
    <row r="27" spans="1:6" hidden="1" outlineLevel="1" x14ac:dyDescent="0.3">
      <c r="A27" s="3">
        <f t="shared" si="0"/>
        <v>1240.0257526960215</v>
      </c>
      <c r="B27" s="3">
        <f t="shared" si="4"/>
        <v>759.97424730397847</v>
      </c>
      <c r="C27" s="3">
        <f t="shared" si="2"/>
        <v>329913.55980496842</v>
      </c>
      <c r="D27" s="1">
        <f t="shared" si="3"/>
        <v>46188</v>
      </c>
      <c r="E27" s="3">
        <f>SUM($A$7:A27)</f>
        <v>26913.559804968343</v>
      </c>
      <c r="F27" t="str">
        <f>DATEDIF($D$7,Table1[[#This Row],[Payment Date]],"y")&amp;"y, "&amp;DATEDIF($D$7,Table1[[#This Row],[Payment Date]],"ym")&amp;"m"</f>
        <v>1y, 8m</v>
      </c>
    </row>
    <row r="28" spans="1:6" hidden="1" outlineLevel="1" x14ac:dyDescent="0.3">
      <c r="A28" s="3">
        <f t="shared" si="0"/>
        <v>1237.1758492686315</v>
      </c>
      <c r="B28" s="3">
        <f t="shared" si="4"/>
        <v>762.82415073136849</v>
      </c>
      <c r="C28" s="3">
        <f t="shared" si="2"/>
        <v>329150.73565423704</v>
      </c>
      <c r="D28" s="1">
        <f t="shared" si="3"/>
        <v>46218</v>
      </c>
      <c r="E28" s="3">
        <f>SUM($A$7:A28)</f>
        <v>28150.735654236974</v>
      </c>
      <c r="F28" t="str">
        <f>DATEDIF($D$7,Table1[[#This Row],[Payment Date]],"y")&amp;"y, "&amp;DATEDIF($D$7,Table1[[#This Row],[Payment Date]],"ym")&amp;"m"</f>
        <v>1y, 9m</v>
      </c>
    </row>
    <row r="29" spans="1:6" hidden="1" outlineLevel="1" x14ac:dyDescent="0.3">
      <c r="A29" s="3">
        <f t="shared" si="0"/>
        <v>1234.315258703389</v>
      </c>
      <c r="B29" s="3">
        <f t="shared" si="4"/>
        <v>765.68474129661104</v>
      </c>
      <c r="C29" s="3">
        <f t="shared" si="2"/>
        <v>328385.05091294041</v>
      </c>
      <c r="D29" s="1">
        <f t="shared" si="3"/>
        <v>46249</v>
      </c>
      <c r="E29" s="3">
        <f>SUM($A$7:A29)</f>
        <v>29385.050912940362</v>
      </c>
      <c r="F29" t="str">
        <f>DATEDIF($D$7,Table1[[#This Row],[Payment Date]],"y")&amp;"y, "&amp;DATEDIF($D$7,Table1[[#This Row],[Payment Date]],"ym")&amp;"m"</f>
        <v>1y, 10m</v>
      </c>
    </row>
    <row r="30" spans="1:6" hidden="1" outlineLevel="1" x14ac:dyDescent="0.3">
      <c r="A30" s="3">
        <f t="shared" si="0"/>
        <v>1231.4439409235265</v>
      </c>
      <c r="B30" s="3">
        <f t="shared" si="4"/>
        <v>768.5560590764735</v>
      </c>
      <c r="C30" s="3">
        <f t="shared" si="2"/>
        <v>327616.49485386396</v>
      </c>
      <c r="D30" s="1">
        <f t="shared" si="3"/>
        <v>46280</v>
      </c>
      <c r="E30" s="3">
        <f>SUM($A$7:A30)</f>
        <v>30616.494853863889</v>
      </c>
      <c r="F30" t="str">
        <f>DATEDIF($D$7,Table1[[#This Row],[Payment Date]],"y")&amp;"y, "&amp;DATEDIF($D$7,Table1[[#This Row],[Payment Date]],"ym")&amp;"m"</f>
        <v>1y, 11m</v>
      </c>
    </row>
    <row r="31" spans="1:6" hidden="1" outlineLevel="1" x14ac:dyDescent="0.3">
      <c r="A31" s="3">
        <f t="shared" si="0"/>
        <v>1228.5618557019898</v>
      </c>
      <c r="B31" s="3">
        <f t="shared" si="4"/>
        <v>771.43814429801023</v>
      </c>
      <c r="C31" s="3">
        <f t="shared" si="2"/>
        <v>326845.05670956592</v>
      </c>
      <c r="D31" s="1">
        <f t="shared" si="3"/>
        <v>46310</v>
      </c>
      <c r="E31" s="3">
        <f>SUM($A$7:A31)</f>
        <v>31845.056709565877</v>
      </c>
      <c r="F31" t="str">
        <f>DATEDIF($D$7,Table1[[#This Row],[Payment Date]],"y")&amp;"y, "&amp;DATEDIF($D$7,Table1[[#This Row],[Payment Date]],"ym")&amp;"m"</f>
        <v>2y, 0m</v>
      </c>
    </row>
    <row r="32" spans="1:6" hidden="1" outlineLevel="1" x14ac:dyDescent="0.3">
      <c r="A32" s="3">
        <f t="shared" si="0"/>
        <v>1225.668962660872</v>
      </c>
      <c r="B32" s="3">
        <f t="shared" si="4"/>
        <v>774.33103733912799</v>
      </c>
      <c r="C32" s="3">
        <f t="shared" si="2"/>
        <v>326070.72567222681</v>
      </c>
      <c r="D32" s="1">
        <f t="shared" si="3"/>
        <v>46341</v>
      </c>
      <c r="E32" s="3">
        <f>SUM($A$7:A32)</f>
        <v>33070.725672226748</v>
      </c>
      <c r="F32" t="str">
        <f>DATEDIF($D$7,Table1[[#This Row],[Payment Date]],"y")&amp;"y, "&amp;DATEDIF($D$7,Table1[[#This Row],[Payment Date]],"ym")&amp;"m"</f>
        <v>2y, 1m</v>
      </c>
    </row>
    <row r="33" spans="1:6" hidden="1" outlineLevel="1" x14ac:dyDescent="0.3">
      <c r="A33" s="3">
        <f t="shared" si="0"/>
        <v>1222.7652212708506</v>
      </c>
      <c r="B33" s="3">
        <f t="shared" si="4"/>
        <v>777.23477872914941</v>
      </c>
      <c r="C33" s="3">
        <f t="shared" si="2"/>
        <v>325293.49089349766</v>
      </c>
      <c r="D33" s="1">
        <f t="shared" si="3"/>
        <v>46371</v>
      </c>
      <c r="E33" s="3">
        <f>SUM($A$7:A33)</f>
        <v>34293.490893497597</v>
      </c>
      <c r="F33" t="str">
        <f>DATEDIF($D$7,Table1[[#This Row],[Payment Date]],"y")&amp;"y, "&amp;DATEDIF($D$7,Table1[[#This Row],[Payment Date]],"ym")&amp;"m"</f>
        <v>2y, 2m</v>
      </c>
    </row>
    <row r="34" spans="1:6" collapsed="1" x14ac:dyDescent="0.3">
      <c r="A34" s="3">
        <f t="shared" si="0"/>
        <v>1219.8505908506161</v>
      </c>
      <c r="B34" s="3">
        <f t="shared" si="4"/>
        <v>780.14940914938393</v>
      </c>
      <c r="C34" s="3">
        <f t="shared" si="2"/>
        <v>324513.34148434829</v>
      </c>
      <c r="D34" s="1">
        <f t="shared" si="3"/>
        <v>46402</v>
      </c>
      <c r="E34" s="3">
        <f>SUM($A$7:A34)</f>
        <v>35513.341484348217</v>
      </c>
      <c r="F34" t="str">
        <f>DATEDIF($D$7,Table1[[#This Row],[Payment Date]],"y")&amp;"y, "&amp;DATEDIF($D$7,Table1[[#This Row],[Payment Date]],"ym")&amp;"m"</f>
        <v>2y, 3m</v>
      </c>
    </row>
    <row r="35" spans="1:6" hidden="1" outlineLevel="1" x14ac:dyDescent="0.3">
      <c r="A35" s="3">
        <f t="shared" si="0"/>
        <v>1216.9250305663061</v>
      </c>
      <c r="B35" s="3">
        <f t="shared" si="4"/>
        <v>783.07496943369392</v>
      </c>
      <c r="C35" s="3">
        <f t="shared" si="2"/>
        <v>323730.26651491458</v>
      </c>
      <c r="D35" s="1">
        <f t="shared" si="3"/>
        <v>46433</v>
      </c>
      <c r="E35" s="3">
        <f>SUM($A$7:A35)</f>
        <v>36730.266514914525</v>
      </c>
      <c r="F35" t="str">
        <f>DATEDIF($D$7,Table1[[#This Row],[Payment Date]],"y")&amp;"y, "&amp;DATEDIF($D$7,Table1[[#This Row],[Payment Date]],"ym")&amp;"m"</f>
        <v>2y, 4m</v>
      </c>
    </row>
    <row r="36" spans="1:6" hidden="1" outlineLevel="1" x14ac:dyDescent="0.3">
      <c r="A36" s="3">
        <f t="shared" si="0"/>
        <v>1213.9884994309296</v>
      </c>
      <c r="B36" s="3">
        <f t="shared" si="4"/>
        <v>786.01150056907045</v>
      </c>
      <c r="C36" s="3">
        <f t="shared" si="2"/>
        <v>322944.25501434552</v>
      </c>
      <c r="D36" s="1">
        <f t="shared" si="3"/>
        <v>46461</v>
      </c>
      <c r="E36" s="3">
        <f>SUM($A$7:A36)</f>
        <v>37944.255014345457</v>
      </c>
      <c r="F36" t="str">
        <f>DATEDIF($D$7,Table1[[#This Row],[Payment Date]],"y")&amp;"y, "&amp;DATEDIF($D$7,Table1[[#This Row],[Payment Date]],"ym")&amp;"m"</f>
        <v>2y, 5m</v>
      </c>
    </row>
    <row r="37" spans="1:6" hidden="1" outlineLevel="1" x14ac:dyDescent="0.3">
      <c r="A37" s="3">
        <f t="shared" si="0"/>
        <v>1211.0409563037956</v>
      </c>
      <c r="B37" s="3">
        <f t="shared" si="4"/>
        <v>788.95904369620439</v>
      </c>
      <c r="C37" s="3">
        <f t="shared" si="2"/>
        <v>322155.29597064928</v>
      </c>
      <c r="D37" s="1">
        <f t="shared" si="3"/>
        <v>46492</v>
      </c>
      <c r="E37" s="3">
        <f>SUM($A$7:A37)</f>
        <v>39155.295970649255</v>
      </c>
      <c r="F37" t="str">
        <f>DATEDIF($D$7,Table1[[#This Row],[Payment Date]],"y")&amp;"y, "&amp;DATEDIF($D$7,Table1[[#This Row],[Payment Date]],"ym")&amp;"m"</f>
        <v>2y, 6m</v>
      </c>
    </row>
    <row r="38" spans="1:6" hidden="1" outlineLevel="1" x14ac:dyDescent="0.3">
      <c r="A38" s="3">
        <f t="shared" si="0"/>
        <v>1208.0823598899349</v>
      </c>
      <c r="B38" s="3">
        <f t="shared" si="4"/>
        <v>791.91764011006512</v>
      </c>
      <c r="C38" s="3">
        <f t="shared" si="2"/>
        <v>321363.37833053921</v>
      </c>
      <c r="D38" s="1">
        <f t="shared" si="3"/>
        <v>46522</v>
      </c>
      <c r="E38" s="3">
        <f>SUM($A$7:A38)</f>
        <v>40363.378330539192</v>
      </c>
      <c r="F38" t="str">
        <f>DATEDIF($D$7,Table1[[#This Row],[Payment Date]],"y")&amp;"y, "&amp;DATEDIF($D$7,Table1[[#This Row],[Payment Date]],"ym")&amp;"m"</f>
        <v>2y, 7m</v>
      </c>
    </row>
    <row r="39" spans="1:6" hidden="1" outlineLevel="1" x14ac:dyDescent="0.3">
      <c r="A39" s="3">
        <f t="shared" si="0"/>
        <v>1205.112668739522</v>
      </c>
      <c r="B39" s="3">
        <f t="shared" si="4"/>
        <v>794.88733126047805</v>
      </c>
      <c r="C39" s="3">
        <f t="shared" si="2"/>
        <v>320568.49099927873</v>
      </c>
      <c r="D39" s="1">
        <f t="shared" si="3"/>
        <v>46553</v>
      </c>
      <c r="E39" s="3">
        <f>SUM($A$7:A39)</f>
        <v>41568.490999278714</v>
      </c>
      <c r="F39" t="str">
        <f>DATEDIF($D$7,Table1[[#This Row],[Payment Date]],"y")&amp;"y, "&amp;DATEDIF($D$7,Table1[[#This Row],[Payment Date]],"ym")&amp;"m"</f>
        <v>2y, 8m</v>
      </c>
    </row>
    <row r="40" spans="1:6" hidden="1" outlineLevel="1" x14ac:dyDescent="0.3">
      <c r="A40" s="3">
        <f t="shared" si="0"/>
        <v>1202.1318412472951</v>
      </c>
      <c r="B40" s="3">
        <f t="shared" si="4"/>
        <v>797.86815875270486</v>
      </c>
      <c r="C40" s="3">
        <f t="shared" si="2"/>
        <v>319770.62284052605</v>
      </c>
      <c r="D40" s="1">
        <f t="shared" si="3"/>
        <v>46583</v>
      </c>
      <c r="E40" s="3">
        <f>SUM($A$7:A40)</f>
        <v>42770.622840526012</v>
      </c>
      <c r="F40" t="str">
        <f>DATEDIF($D$7,Table1[[#This Row],[Payment Date]],"y")&amp;"y, "&amp;DATEDIF($D$7,Table1[[#This Row],[Payment Date]],"ym")&amp;"m"</f>
        <v>2y, 9m</v>
      </c>
    </row>
    <row r="41" spans="1:6" hidden="1" outlineLevel="1" x14ac:dyDescent="0.3">
      <c r="A41" s="3">
        <f t="shared" si="0"/>
        <v>1199.1398356519726</v>
      </c>
      <c r="B41" s="3">
        <f t="shared" si="4"/>
        <v>800.86016434802741</v>
      </c>
      <c r="C41" s="3">
        <f t="shared" si="2"/>
        <v>318969.76267617801</v>
      </c>
      <c r="D41" s="1">
        <f t="shared" si="3"/>
        <v>46614</v>
      </c>
      <c r="E41" s="3">
        <f>SUM($A$7:A41)</f>
        <v>43969.762676177983</v>
      </c>
      <c r="F41" t="str">
        <f>DATEDIF($D$7,Table1[[#This Row],[Payment Date]],"y")&amp;"y, "&amp;DATEDIF($D$7,Table1[[#This Row],[Payment Date]],"ym")&amp;"m"</f>
        <v>2y, 10m</v>
      </c>
    </row>
    <row r="42" spans="1:6" hidden="1" outlineLevel="1" x14ac:dyDescent="0.3">
      <c r="A42" s="3">
        <f t="shared" si="0"/>
        <v>1196.1366100356674</v>
      </c>
      <c r="B42" s="3">
        <f t="shared" si="4"/>
        <v>803.86338996433255</v>
      </c>
      <c r="C42" s="3">
        <f t="shared" si="2"/>
        <v>318165.89928621368</v>
      </c>
      <c r="D42" s="1">
        <f t="shared" si="3"/>
        <v>46645</v>
      </c>
      <c r="E42" s="3">
        <f>SUM($A$7:A42)</f>
        <v>45165.899286213651</v>
      </c>
      <c r="F42" t="str">
        <f>DATEDIF($D$7,Table1[[#This Row],[Payment Date]],"y")&amp;"y, "&amp;DATEDIF($D$7,Table1[[#This Row],[Payment Date]],"ym")&amp;"m"</f>
        <v>2y, 11m</v>
      </c>
    </row>
    <row r="43" spans="1:6" hidden="1" outlineLevel="1" x14ac:dyDescent="0.3">
      <c r="A43" s="3">
        <f t="shared" si="0"/>
        <v>1193.1221223233013</v>
      </c>
      <c r="B43" s="3">
        <f t="shared" si="4"/>
        <v>806.87787767669874</v>
      </c>
      <c r="C43" s="3">
        <f t="shared" si="2"/>
        <v>317359.021408537</v>
      </c>
      <c r="D43" s="1">
        <f t="shared" si="3"/>
        <v>46675</v>
      </c>
      <c r="E43" s="3">
        <f>SUM($A$7:A43)</f>
        <v>46359.021408536952</v>
      </c>
      <c r="F43" t="str">
        <f>DATEDIF($D$7,Table1[[#This Row],[Payment Date]],"y")&amp;"y, "&amp;DATEDIF($D$7,Table1[[#This Row],[Payment Date]],"ym")&amp;"m"</f>
        <v>3y, 0m</v>
      </c>
    </row>
    <row r="44" spans="1:6" hidden="1" outlineLevel="1" x14ac:dyDescent="0.3">
      <c r="A44" s="3">
        <f t="shared" si="0"/>
        <v>1190.0963302820137</v>
      </c>
      <c r="B44" s="3">
        <f t="shared" si="4"/>
        <v>809.9036697179863</v>
      </c>
      <c r="C44" s="3">
        <f t="shared" si="2"/>
        <v>316549.11773881898</v>
      </c>
      <c r="D44" s="1">
        <f t="shared" si="3"/>
        <v>46706</v>
      </c>
      <c r="E44" s="3">
        <f>SUM($A$7:A44)</f>
        <v>47549.117738818968</v>
      </c>
      <c r="F44" t="str">
        <f>DATEDIF($D$7,Table1[[#This Row],[Payment Date]],"y")&amp;"y, "&amp;DATEDIF($D$7,Table1[[#This Row],[Payment Date]],"ym")&amp;"m"</f>
        <v>3y, 1m</v>
      </c>
    </row>
    <row r="45" spans="1:6" hidden="1" outlineLevel="1" x14ac:dyDescent="0.3">
      <c r="A45" s="3">
        <f t="shared" si="0"/>
        <v>1187.0591915205712</v>
      </c>
      <c r="B45" s="3">
        <f t="shared" si="4"/>
        <v>812.94080847942882</v>
      </c>
      <c r="C45" s="3">
        <f t="shared" si="2"/>
        <v>315736.17693033954</v>
      </c>
      <c r="D45" s="1">
        <f t="shared" si="3"/>
        <v>46736</v>
      </c>
      <c r="E45" s="3">
        <f>SUM($A$7:A45)</f>
        <v>48736.176930339541</v>
      </c>
      <c r="F45" t="str">
        <f>DATEDIF($D$7,Table1[[#This Row],[Payment Date]],"y")&amp;"y, "&amp;DATEDIF($D$7,Table1[[#This Row],[Payment Date]],"ym")&amp;"m"</f>
        <v>3y, 2m</v>
      </c>
    </row>
    <row r="46" spans="1:6" collapsed="1" x14ac:dyDescent="0.3">
      <c r="A46" s="3">
        <f t="shared" si="0"/>
        <v>1184.0106634887732</v>
      </c>
      <c r="B46" s="3">
        <f t="shared" si="4"/>
        <v>815.98933651122684</v>
      </c>
      <c r="C46" s="3">
        <f t="shared" si="2"/>
        <v>314920.1875938283</v>
      </c>
      <c r="D46" s="1">
        <f t="shared" si="3"/>
        <v>46767</v>
      </c>
      <c r="E46" s="3">
        <f>SUM($A$7:A46)</f>
        <v>49920.187593828312</v>
      </c>
      <c r="F46" t="str">
        <f>DATEDIF($D$7,Table1[[#This Row],[Payment Date]],"y")&amp;"y, "&amp;DATEDIF($D$7,Table1[[#This Row],[Payment Date]],"ym")&amp;"m"</f>
        <v>3y, 3m</v>
      </c>
    </row>
    <row r="47" spans="1:6" hidden="1" outlineLevel="1" x14ac:dyDescent="0.3">
      <c r="A47" s="3">
        <f t="shared" si="0"/>
        <v>1180.950703476856</v>
      </c>
      <c r="B47" s="3">
        <f t="shared" si="4"/>
        <v>819.04929652314399</v>
      </c>
      <c r="C47" s="3">
        <f t="shared" si="2"/>
        <v>314101.13829730515</v>
      </c>
      <c r="D47" s="1">
        <f t="shared" si="3"/>
        <v>46798</v>
      </c>
      <c r="E47" s="3">
        <f>SUM($A$7:A47)</f>
        <v>51101.138297305166</v>
      </c>
      <c r="F47" t="str">
        <f>DATEDIF($D$7,Table1[[#This Row],[Payment Date]],"y")&amp;"y, "&amp;DATEDIF($D$7,Table1[[#This Row],[Payment Date]],"ym")&amp;"m"</f>
        <v>3y, 4m</v>
      </c>
    </row>
    <row r="48" spans="1:6" hidden="1" outlineLevel="1" x14ac:dyDescent="0.3">
      <c r="A48" s="3">
        <f t="shared" si="0"/>
        <v>1177.8792686148943</v>
      </c>
      <c r="B48" s="3">
        <f t="shared" si="4"/>
        <v>822.12073138510573</v>
      </c>
      <c r="C48" s="3">
        <f t="shared" si="2"/>
        <v>313279.01756592002</v>
      </c>
      <c r="D48" s="1">
        <f t="shared" si="3"/>
        <v>46827</v>
      </c>
      <c r="E48" s="3">
        <f>SUM($A$7:A48)</f>
        <v>52279.017565920061</v>
      </c>
      <c r="F48" t="str">
        <f>DATEDIF($D$7,Table1[[#This Row],[Payment Date]],"y")&amp;"y, "&amp;DATEDIF($D$7,Table1[[#This Row],[Payment Date]],"ym")&amp;"m"</f>
        <v>3y, 5m</v>
      </c>
    </row>
    <row r="49" spans="1:6" hidden="1" outlineLevel="1" x14ac:dyDescent="0.3">
      <c r="A49" s="3">
        <f t="shared" si="0"/>
        <v>1174.7963158722</v>
      </c>
      <c r="B49" s="3">
        <f t="shared" si="4"/>
        <v>825.20368412779999</v>
      </c>
      <c r="C49" s="3">
        <f t="shared" si="2"/>
        <v>312453.81388179224</v>
      </c>
      <c r="D49" s="1">
        <f t="shared" si="3"/>
        <v>46858</v>
      </c>
      <c r="E49" s="3">
        <f>SUM($A$7:A49)</f>
        <v>53453.813881792259</v>
      </c>
      <c r="F49" t="str">
        <f>DATEDIF($D$7,Table1[[#This Row],[Payment Date]],"y")&amp;"y, "&amp;DATEDIF($D$7,Table1[[#This Row],[Payment Date]],"ym")&amp;"m"</f>
        <v>3y, 6m</v>
      </c>
    </row>
    <row r="50" spans="1:6" hidden="1" outlineLevel="1" x14ac:dyDescent="0.3">
      <c r="A50" s="3">
        <f t="shared" si="0"/>
        <v>1171.7018020567209</v>
      </c>
      <c r="B50" s="3">
        <f t="shared" si="4"/>
        <v>828.29819794327909</v>
      </c>
      <c r="C50" s="3">
        <f t="shared" si="2"/>
        <v>311625.51568384899</v>
      </c>
      <c r="D50" s="1">
        <f t="shared" si="3"/>
        <v>46888</v>
      </c>
      <c r="E50" s="3">
        <f>SUM($A$7:A50)</f>
        <v>54625.515683848978</v>
      </c>
      <c r="F50" t="str">
        <f>DATEDIF($D$7,Table1[[#This Row],[Payment Date]],"y")&amp;"y, "&amp;DATEDIF($D$7,Table1[[#This Row],[Payment Date]],"ym")&amp;"m"</f>
        <v>3y, 7m</v>
      </c>
    </row>
    <row r="51" spans="1:6" hidden="1" outlineLevel="1" x14ac:dyDescent="0.3">
      <c r="A51" s="3">
        <f t="shared" si="0"/>
        <v>1168.5956838144336</v>
      </c>
      <c r="B51" s="3">
        <f t="shared" si="4"/>
        <v>831.40431618556636</v>
      </c>
      <c r="C51" s="3">
        <f t="shared" si="2"/>
        <v>310794.11136766343</v>
      </c>
      <c r="D51" s="1">
        <f t="shared" si="3"/>
        <v>46919</v>
      </c>
      <c r="E51" s="3">
        <f>SUM($A$7:A51)</f>
        <v>55794.111367663412</v>
      </c>
      <c r="F51" t="str">
        <f>DATEDIF($D$7,Table1[[#This Row],[Payment Date]],"y")&amp;"y, "&amp;DATEDIF($D$7,Table1[[#This Row],[Payment Date]],"ym")&amp;"m"</f>
        <v>3y, 8m</v>
      </c>
    </row>
    <row r="52" spans="1:6" hidden="1" outlineLevel="1" x14ac:dyDescent="0.3">
      <c r="A52" s="3">
        <f t="shared" si="0"/>
        <v>1165.4779176287377</v>
      </c>
      <c r="B52" s="3">
        <f t="shared" si="4"/>
        <v>834.52208237126229</v>
      </c>
      <c r="C52" s="3">
        <f t="shared" si="2"/>
        <v>309959.58928529214</v>
      </c>
      <c r="D52" s="1">
        <f t="shared" si="3"/>
        <v>46949</v>
      </c>
      <c r="E52" s="3">
        <f>SUM($A$7:A52)</f>
        <v>56959.589285292153</v>
      </c>
      <c r="F52" t="str">
        <f>DATEDIF($D$7,Table1[[#This Row],[Payment Date]],"y")&amp;"y, "&amp;DATEDIF($D$7,Table1[[#This Row],[Payment Date]],"ym")&amp;"m"</f>
        <v>3y, 9m</v>
      </c>
    </row>
    <row r="53" spans="1:6" hidden="1" outlineLevel="1" x14ac:dyDescent="0.3">
      <c r="A53" s="3">
        <f t="shared" si="0"/>
        <v>1162.3484598198454</v>
      </c>
      <c r="B53" s="3">
        <f t="shared" si="4"/>
        <v>837.6515401801546</v>
      </c>
      <c r="C53" s="3">
        <f t="shared" si="2"/>
        <v>309121.93774511199</v>
      </c>
      <c r="D53" s="1">
        <f t="shared" si="3"/>
        <v>46980</v>
      </c>
      <c r="E53" s="3">
        <f>SUM($A$7:A53)</f>
        <v>58121.937745112002</v>
      </c>
      <c r="F53" t="str">
        <f>DATEDIF($D$7,Table1[[#This Row],[Payment Date]],"y")&amp;"y, "&amp;DATEDIF($D$7,Table1[[#This Row],[Payment Date]],"ym")&amp;"m"</f>
        <v>3y, 10m</v>
      </c>
    </row>
    <row r="54" spans="1:6" hidden="1" outlineLevel="1" x14ac:dyDescent="0.3">
      <c r="A54" s="3">
        <f t="shared" si="0"/>
        <v>1159.2072665441699</v>
      </c>
      <c r="B54" s="3">
        <f t="shared" si="4"/>
        <v>840.7927334558301</v>
      </c>
      <c r="C54" s="3">
        <f t="shared" si="2"/>
        <v>308281.14501165616</v>
      </c>
      <c r="D54" s="1">
        <f t="shared" si="3"/>
        <v>47011</v>
      </c>
      <c r="E54" s="3">
        <f>SUM($A$7:A54)</f>
        <v>59281.145011656168</v>
      </c>
      <c r="F54" t="str">
        <f>DATEDIF($D$7,Table1[[#This Row],[Payment Date]],"y")&amp;"y, "&amp;DATEDIF($D$7,Table1[[#This Row],[Payment Date]],"ym")&amp;"m"</f>
        <v>3y, 11m</v>
      </c>
    </row>
    <row r="55" spans="1:6" hidden="1" outlineLevel="1" x14ac:dyDescent="0.3">
      <c r="A55" s="3">
        <f t="shared" si="0"/>
        <v>1156.0542937937105</v>
      </c>
      <c r="B55" s="3">
        <f t="shared" si="4"/>
        <v>843.94570620628951</v>
      </c>
      <c r="C55" s="3">
        <f t="shared" si="2"/>
        <v>307437.19930544985</v>
      </c>
      <c r="D55" s="1">
        <f t="shared" si="3"/>
        <v>47041</v>
      </c>
      <c r="E55" s="3">
        <f>SUM($A$7:A55)</f>
        <v>60437.199305449882</v>
      </c>
      <c r="F55" t="str">
        <f>DATEDIF($D$7,Table1[[#This Row],[Payment Date]],"y")&amp;"y, "&amp;DATEDIF($D$7,Table1[[#This Row],[Payment Date]],"ym")&amp;"m"</f>
        <v>4y, 0m</v>
      </c>
    </row>
    <row r="56" spans="1:6" hidden="1" outlineLevel="1" x14ac:dyDescent="0.3">
      <c r="A56" s="3">
        <f t="shared" si="0"/>
        <v>1152.8894973954368</v>
      </c>
      <c r="B56" s="3">
        <f t="shared" si="4"/>
        <v>847.11050260456318</v>
      </c>
      <c r="C56" s="3">
        <f t="shared" si="2"/>
        <v>306590.08880284528</v>
      </c>
      <c r="D56" s="1">
        <f t="shared" si="3"/>
        <v>47072</v>
      </c>
      <c r="E56" s="3">
        <f>SUM($A$7:A56)</f>
        <v>61590.088802845319</v>
      </c>
      <c r="F56" t="str">
        <f>DATEDIF($D$7,Table1[[#This Row],[Payment Date]],"y")&amp;"y, "&amp;DATEDIF($D$7,Table1[[#This Row],[Payment Date]],"ym")&amp;"m"</f>
        <v>4y, 1m</v>
      </c>
    </row>
    <row r="57" spans="1:6" hidden="1" outlineLevel="1" x14ac:dyDescent="0.3">
      <c r="A57" s="3">
        <f t="shared" si="0"/>
        <v>1149.7128330106698</v>
      </c>
      <c r="B57" s="3">
        <f t="shared" si="4"/>
        <v>850.28716698933022</v>
      </c>
      <c r="C57" s="3">
        <f t="shared" si="2"/>
        <v>305739.80163585593</v>
      </c>
      <c r="D57" s="1">
        <f t="shared" si="3"/>
        <v>47102</v>
      </c>
      <c r="E57" s="3">
        <f>SUM($A$7:A57)</f>
        <v>62739.801635855991</v>
      </c>
      <c r="F57" t="str">
        <f>DATEDIF($D$7,Table1[[#This Row],[Payment Date]],"y")&amp;"y, "&amp;DATEDIF($D$7,Table1[[#This Row],[Payment Date]],"ym")&amp;"m"</f>
        <v>4y, 2m</v>
      </c>
    </row>
    <row r="58" spans="1:6" collapsed="1" x14ac:dyDescent="0.3">
      <c r="A58" s="3">
        <f t="shared" si="0"/>
        <v>1146.5242561344596</v>
      </c>
      <c r="B58" s="3">
        <f t="shared" si="4"/>
        <v>853.47574386554038</v>
      </c>
      <c r="C58" s="3">
        <f t="shared" si="2"/>
        <v>304886.32589199039</v>
      </c>
      <c r="D58" s="1">
        <f t="shared" si="3"/>
        <v>47133</v>
      </c>
      <c r="E58" s="3">
        <f>SUM($A$7:A58)</f>
        <v>63886.325891990447</v>
      </c>
      <c r="F58" t="str">
        <f>DATEDIF($D$7,Table1[[#This Row],[Payment Date]],"y")&amp;"y, "&amp;DATEDIF($D$7,Table1[[#This Row],[Payment Date]],"ym")&amp;"m"</f>
        <v>4y, 3m</v>
      </c>
    </row>
    <row r="59" spans="1:6" hidden="1" outlineLevel="1" x14ac:dyDescent="0.3">
      <c r="A59" s="3">
        <f t="shared" si="0"/>
        <v>1143.3237220949638</v>
      </c>
      <c r="B59" s="3">
        <f t="shared" si="4"/>
        <v>856.67627790503616</v>
      </c>
      <c r="C59" s="3">
        <f t="shared" si="2"/>
        <v>304029.64961408533</v>
      </c>
      <c r="D59" s="1">
        <f t="shared" si="3"/>
        <v>47164</v>
      </c>
      <c r="E59" s="3">
        <f>SUM($A$7:A59)</f>
        <v>65029.649614085414</v>
      </c>
      <c r="F59" t="str">
        <f>DATEDIF($D$7,Table1[[#This Row],[Payment Date]],"y")&amp;"y, "&amp;DATEDIF($D$7,Table1[[#This Row],[Payment Date]],"ym")&amp;"m"</f>
        <v>4y, 4m</v>
      </c>
    </row>
    <row r="60" spans="1:6" hidden="1" outlineLevel="1" x14ac:dyDescent="0.3">
      <c r="A60" s="3">
        <f t="shared" si="0"/>
        <v>1140.1111860528199</v>
      </c>
      <c r="B60" s="3">
        <f t="shared" si="4"/>
        <v>859.8888139471801</v>
      </c>
      <c r="C60" s="3">
        <f t="shared" si="2"/>
        <v>303169.76080013817</v>
      </c>
      <c r="D60" s="1">
        <f t="shared" si="3"/>
        <v>47192</v>
      </c>
      <c r="E60" s="3">
        <f>SUM($A$7:A60)</f>
        <v>66169.760800138232</v>
      </c>
      <c r="F60" t="str">
        <f>DATEDIF($D$7,Table1[[#This Row],[Payment Date]],"y")&amp;"y, "&amp;DATEDIF($D$7,Table1[[#This Row],[Payment Date]],"ym")&amp;"m"</f>
        <v>4y, 5m</v>
      </c>
    </row>
    <row r="61" spans="1:6" hidden="1" outlineLevel="1" x14ac:dyDescent="0.3">
      <c r="A61" s="3">
        <f t="shared" si="0"/>
        <v>1136.8866030005181</v>
      </c>
      <c r="B61" s="3">
        <f t="shared" si="4"/>
        <v>863.11339699948189</v>
      </c>
      <c r="C61" s="3">
        <f t="shared" si="2"/>
        <v>302306.64740313869</v>
      </c>
      <c r="D61" s="1">
        <f t="shared" si="3"/>
        <v>47223</v>
      </c>
      <c r="E61" s="3">
        <f>SUM($A$7:A61)</f>
        <v>67306.647403138748</v>
      </c>
      <c r="F61" t="str">
        <f>DATEDIF($D$7,Table1[[#This Row],[Payment Date]],"y")&amp;"y, "&amp;DATEDIF($D$7,Table1[[#This Row],[Payment Date]],"ym")&amp;"m"</f>
        <v>4y, 6m</v>
      </c>
    </row>
    <row r="62" spans="1:6" hidden="1" outlineLevel="1" x14ac:dyDescent="0.3">
      <c r="A62" s="3">
        <f t="shared" si="0"/>
        <v>1133.6499277617702</v>
      </c>
      <c r="B62" s="3">
        <f t="shared" si="4"/>
        <v>866.35007223822981</v>
      </c>
      <c r="C62" s="3">
        <f t="shared" si="2"/>
        <v>301440.29733090044</v>
      </c>
      <c r="D62" s="1">
        <f t="shared" si="3"/>
        <v>47253</v>
      </c>
      <c r="E62" s="3">
        <f>SUM($A$7:A62)</f>
        <v>68440.297330900517</v>
      </c>
      <c r="F62" t="str">
        <f>DATEDIF($D$7,Table1[[#This Row],[Payment Date]],"y")&amp;"y, "&amp;DATEDIF($D$7,Table1[[#This Row],[Payment Date]],"ym")&amp;"m"</f>
        <v>4y, 7m</v>
      </c>
    </row>
    <row r="63" spans="1:6" hidden="1" outlineLevel="1" x14ac:dyDescent="0.3">
      <c r="A63" s="3">
        <f t="shared" si="0"/>
        <v>1130.4011149908767</v>
      </c>
      <c r="B63" s="3">
        <f t="shared" si="4"/>
        <v>869.59888500912325</v>
      </c>
      <c r="C63" s="3">
        <f t="shared" si="2"/>
        <v>300570.69844589132</v>
      </c>
      <c r="D63" s="1">
        <f t="shared" si="3"/>
        <v>47284</v>
      </c>
      <c r="E63" s="3">
        <f>SUM($A$7:A63)</f>
        <v>69570.698445891394</v>
      </c>
      <c r="F63" t="str">
        <f>DATEDIF($D$7,Table1[[#This Row],[Payment Date]],"y")&amp;"y, "&amp;DATEDIF($D$7,Table1[[#This Row],[Payment Date]],"ym")&amp;"m"</f>
        <v>4y, 8m</v>
      </c>
    </row>
    <row r="64" spans="1:6" hidden="1" outlineLevel="1" x14ac:dyDescent="0.3">
      <c r="A64" s="3">
        <f t="shared" si="0"/>
        <v>1127.1401191720925</v>
      </c>
      <c r="B64" s="3">
        <f t="shared" si="4"/>
        <v>872.85988082790755</v>
      </c>
      <c r="C64" s="3">
        <f t="shared" si="2"/>
        <v>299697.83856506343</v>
      </c>
      <c r="D64" s="1">
        <f t="shared" si="3"/>
        <v>47314</v>
      </c>
      <c r="E64" s="3">
        <f>SUM($A$7:A64)</f>
        <v>70697.838565063488</v>
      </c>
      <c r="F64" t="str">
        <f>DATEDIF($D$7,Table1[[#This Row],[Payment Date]],"y")&amp;"y, "&amp;DATEDIF($D$7,Table1[[#This Row],[Payment Date]],"ym")&amp;"m"</f>
        <v>4y, 9m</v>
      </c>
    </row>
    <row r="65" spans="1:6" hidden="1" outlineLevel="1" x14ac:dyDescent="0.3">
      <c r="A65" s="3">
        <f t="shared" si="0"/>
        <v>1123.8668946189878</v>
      </c>
      <c r="B65" s="3">
        <f t="shared" si="4"/>
        <v>876.13310538101223</v>
      </c>
      <c r="C65" s="3">
        <f t="shared" si="2"/>
        <v>298821.70545968245</v>
      </c>
      <c r="D65" s="1">
        <f t="shared" si="3"/>
        <v>47345</v>
      </c>
      <c r="E65" s="3">
        <f>SUM($A$7:A65)</f>
        <v>71821.705459682475</v>
      </c>
      <c r="F65" t="str">
        <f>DATEDIF($D$7,Table1[[#This Row],[Payment Date]],"y")&amp;"y, "&amp;DATEDIF($D$7,Table1[[#This Row],[Payment Date]],"ym")&amp;"m"</f>
        <v>4y, 10m</v>
      </c>
    </row>
    <row r="66" spans="1:6" hidden="1" outlineLevel="1" x14ac:dyDescent="0.3">
      <c r="A66" s="3">
        <f t="shared" si="0"/>
        <v>1120.5813954738092</v>
      </c>
      <c r="B66" s="3">
        <f t="shared" si="4"/>
        <v>879.41860452619085</v>
      </c>
      <c r="C66" s="3">
        <f t="shared" si="2"/>
        <v>297942.28685515624</v>
      </c>
      <c r="D66" s="1">
        <f t="shared" si="3"/>
        <v>47376</v>
      </c>
      <c r="E66" s="3">
        <f>SUM($A$7:A66)</f>
        <v>72942.286855156286</v>
      </c>
      <c r="F66" t="str">
        <f>DATEDIF($D$7,Table1[[#This Row],[Payment Date]],"y")&amp;"y, "&amp;DATEDIF($D$7,Table1[[#This Row],[Payment Date]],"ym")&amp;"m"</f>
        <v>4y, 11m</v>
      </c>
    </row>
    <row r="67" spans="1:6" hidden="1" outlineLevel="1" x14ac:dyDescent="0.3">
      <c r="A67" s="3">
        <f t="shared" si="0"/>
        <v>1117.2835757068358</v>
      </c>
      <c r="B67" s="3">
        <f t="shared" si="4"/>
        <v>882.71642429316421</v>
      </c>
      <c r="C67" s="3">
        <f t="shared" si="2"/>
        <v>297059.57043086307</v>
      </c>
      <c r="D67" s="1">
        <f t="shared" si="3"/>
        <v>47406</v>
      </c>
      <c r="E67" s="3">
        <f>SUM($A$7:A67)</f>
        <v>74059.570430863125</v>
      </c>
      <c r="F67" t="str">
        <f>DATEDIF($D$7,Table1[[#This Row],[Payment Date]],"y")&amp;"y, "&amp;DATEDIF($D$7,Table1[[#This Row],[Payment Date]],"ym")&amp;"m"</f>
        <v>5y, 0m</v>
      </c>
    </row>
    <row r="68" spans="1:6" hidden="1" outlineLevel="1" x14ac:dyDescent="0.3">
      <c r="A68" s="3">
        <f t="shared" si="0"/>
        <v>1113.9733891157364</v>
      </c>
      <c r="B68" s="3">
        <f t="shared" si="4"/>
        <v>886.02661088426362</v>
      </c>
      <c r="C68" s="3">
        <f t="shared" si="2"/>
        <v>296173.54381997877</v>
      </c>
      <c r="D68" s="1">
        <f t="shared" si="3"/>
        <v>47437</v>
      </c>
      <c r="E68" s="3">
        <f>SUM($A$7:A68)</f>
        <v>75173.543819978862</v>
      </c>
      <c r="F68" t="str">
        <f>DATEDIF($D$7,Table1[[#This Row],[Payment Date]],"y")&amp;"y, "&amp;DATEDIF($D$7,Table1[[#This Row],[Payment Date]],"ym")&amp;"m"</f>
        <v>5y, 1m</v>
      </c>
    </row>
    <row r="69" spans="1:6" hidden="1" outlineLevel="1" x14ac:dyDescent="0.3">
      <c r="A69" s="3">
        <f t="shared" si="0"/>
        <v>1110.6507893249204</v>
      </c>
      <c r="B69" s="3">
        <f t="shared" si="4"/>
        <v>889.34921067507958</v>
      </c>
      <c r="C69" s="3">
        <f t="shared" si="2"/>
        <v>295284.19460930367</v>
      </c>
      <c r="D69" s="1">
        <f t="shared" si="3"/>
        <v>47467</v>
      </c>
      <c r="E69" s="3">
        <f>SUM($A$7:A69)</f>
        <v>76284.194609303784</v>
      </c>
      <c r="F69" t="str">
        <f>DATEDIF($D$7,Table1[[#This Row],[Payment Date]],"y")&amp;"y, "&amp;DATEDIF($D$7,Table1[[#This Row],[Payment Date]],"ym")&amp;"m"</f>
        <v>5y, 2m</v>
      </c>
    </row>
    <row r="70" spans="1:6" collapsed="1" x14ac:dyDescent="0.3">
      <c r="A70" s="3">
        <f t="shared" si="0"/>
        <v>1107.3157297848886</v>
      </c>
      <c r="B70" s="3">
        <f t="shared" si="4"/>
        <v>892.68427021511138</v>
      </c>
      <c r="C70" s="3">
        <f t="shared" ref="C70:C133" si="5">C69-B70</f>
        <v>294391.51033908856</v>
      </c>
      <c r="D70" s="1">
        <f t="shared" si="3"/>
        <v>47498</v>
      </c>
      <c r="E70" s="3">
        <f>SUM($A$7:A70)</f>
        <v>77391.51033908868</v>
      </c>
      <c r="F70" t="str">
        <f>DATEDIF($D$7,Table1[[#This Row],[Payment Date]],"y")&amp;"y, "&amp;DATEDIF($D$7,Table1[[#This Row],[Payment Date]],"ym")&amp;"m"</f>
        <v>5y, 3m</v>
      </c>
    </row>
    <row r="71" spans="1:6" hidden="1" outlineLevel="1" x14ac:dyDescent="0.3">
      <c r="A71" s="3">
        <f t="shared" ref="A71:A134" si="6">IF(C70&lt;0,0,C70*$D$1/12)</f>
        <v>1103.9681637715821</v>
      </c>
      <c r="B71" s="3">
        <f t="shared" si="4"/>
        <v>896.03183622841789</v>
      </c>
      <c r="C71" s="3">
        <f t="shared" si="5"/>
        <v>293495.47850286012</v>
      </c>
      <c r="D71" s="1">
        <f t="shared" si="3"/>
        <v>47529</v>
      </c>
      <c r="E71" s="3">
        <f>SUM($A$7:A71)</f>
        <v>78495.478502860264</v>
      </c>
      <c r="F71" t="str">
        <f>DATEDIF($D$7,Table1[[#This Row],[Payment Date]],"y")&amp;"y, "&amp;DATEDIF($D$7,Table1[[#This Row],[Payment Date]],"ym")&amp;"m"</f>
        <v>5y, 4m</v>
      </c>
    </row>
    <row r="72" spans="1:6" hidden="1" outlineLevel="1" x14ac:dyDescent="0.3">
      <c r="A72" s="3">
        <f t="shared" si="6"/>
        <v>1100.6080443857254</v>
      </c>
      <c r="B72" s="3">
        <f t="shared" si="4"/>
        <v>899.39195561427459</v>
      </c>
      <c r="C72" s="3">
        <f t="shared" si="5"/>
        <v>292596.08654724585</v>
      </c>
      <c r="D72" s="1">
        <f t="shared" si="3"/>
        <v>47557</v>
      </c>
      <c r="E72" s="3">
        <f>SUM($A$7:A72)</f>
        <v>79596.086547245985</v>
      </c>
      <c r="F72" t="str">
        <f>DATEDIF($D$7,Table1[[#This Row],[Payment Date]],"y")&amp;"y, "&amp;DATEDIF($D$7,Table1[[#This Row],[Payment Date]],"ym")&amp;"m"</f>
        <v>5y, 5m</v>
      </c>
    </row>
    <row r="73" spans="1:6" hidden="1" outlineLevel="1" x14ac:dyDescent="0.3">
      <c r="A73" s="3">
        <f t="shared" si="6"/>
        <v>1097.235324552172</v>
      </c>
      <c r="B73" s="3">
        <f t="shared" si="4"/>
        <v>902.76467544782804</v>
      </c>
      <c r="C73" s="3">
        <f t="shared" si="5"/>
        <v>291693.32187179802</v>
      </c>
      <c r="D73" s="1">
        <f t="shared" ref="D73:D136" si="7">EDATE(D72,1)</f>
        <v>47588</v>
      </c>
      <c r="E73" s="3">
        <f>SUM($A$7:A73)</f>
        <v>80693.321871798151</v>
      </c>
      <c r="F73" t="str">
        <f>DATEDIF($D$7,Table1[[#This Row],[Payment Date]],"y")&amp;"y, "&amp;DATEDIF($D$7,Table1[[#This Row],[Payment Date]],"ym")&amp;"m"</f>
        <v>5y, 6m</v>
      </c>
    </row>
    <row r="74" spans="1:6" hidden="1" outlineLevel="1" x14ac:dyDescent="0.3">
      <c r="A74" s="3">
        <f t="shared" si="6"/>
        <v>1093.8499570192425</v>
      </c>
      <c r="B74" s="3">
        <f t="shared" si="4"/>
        <v>906.15004298075746</v>
      </c>
      <c r="C74" s="3">
        <f t="shared" si="5"/>
        <v>290787.17182881729</v>
      </c>
      <c r="D74" s="1">
        <f t="shared" si="7"/>
        <v>47618</v>
      </c>
      <c r="E74" s="3">
        <f>SUM($A$7:A74)</f>
        <v>81787.171828817387</v>
      </c>
      <c r="F74" t="str">
        <f>DATEDIF($D$7,Table1[[#This Row],[Payment Date]],"y")&amp;"y, "&amp;DATEDIF($D$7,Table1[[#This Row],[Payment Date]],"ym")&amp;"m"</f>
        <v>5y, 7m</v>
      </c>
    </row>
    <row r="75" spans="1:6" hidden="1" outlineLevel="1" x14ac:dyDescent="0.3">
      <c r="A75" s="3">
        <f t="shared" si="6"/>
        <v>1090.4518943580649</v>
      </c>
      <c r="B75" s="3">
        <f t="shared" si="4"/>
        <v>909.54810564193508</v>
      </c>
      <c r="C75" s="3">
        <f t="shared" si="5"/>
        <v>289877.62372317538</v>
      </c>
      <c r="D75" s="1">
        <f t="shared" si="7"/>
        <v>47649</v>
      </c>
      <c r="E75" s="3">
        <f>SUM($A$7:A75)</f>
        <v>82877.623723175449</v>
      </c>
      <c r="F75" t="str">
        <f>DATEDIF($D$7,Table1[[#This Row],[Payment Date]],"y")&amp;"y, "&amp;DATEDIF($D$7,Table1[[#This Row],[Payment Date]],"ym")&amp;"m"</f>
        <v>5y, 8m</v>
      </c>
    </row>
    <row r="76" spans="1:6" hidden="1" outlineLevel="1" x14ac:dyDescent="0.3">
      <c r="A76" s="3">
        <f t="shared" si="6"/>
        <v>1087.0410889619077</v>
      </c>
      <c r="B76" s="3">
        <f t="shared" si="4"/>
        <v>912.95891103809231</v>
      </c>
      <c r="C76" s="3">
        <f t="shared" si="5"/>
        <v>288964.66481213726</v>
      </c>
      <c r="D76" s="1">
        <f t="shared" si="7"/>
        <v>47679</v>
      </c>
      <c r="E76" s="3">
        <f>SUM($A$7:A76)</f>
        <v>83964.664812137358</v>
      </c>
      <c r="F76" t="str">
        <f>DATEDIF($D$7,Table1[[#This Row],[Payment Date]],"y")&amp;"y, "&amp;DATEDIF($D$7,Table1[[#This Row],[Payment Date]],"ym")&amp;"m"</f>
        <v>5y, 9m</v>
      </c>
    </row>
    <row r="77" spans="1:6" hidden="1" outlineLevel="1" x14ac:dyDescent="0.3">
      <c r="A77" s="3">
        <f t="shared" si="6"/>
        <v>1083.6174930455147</v>
      </c>
      <c r="B77" s="3">
        <f t="shared" si="4"/>
        <v>916.38250695448528</v>
      </c>
      <c r="C77" s="3">
        <f t="shared" si="5"/>
        <v>288048.28230518277</v>
      </c>
      <c r="D77" s="1">
        <f t="shared" si="7"/>
        <v>47710</v>
      </c>
      <c r="E77" s="3">
        <f>SUM($A$7:A77)</f>
        <v>85048.282305182875</v>
      </c>
      <c r="F77" t="str">
        <f>DATEDIF($D$7,Table1[[#This Row],[Payment Date]],"y")&amp;"y, "&amp;DATEDIF($D$7,Table1[[#This Row],[Payment Date]],"ym")&amp;"m"</f>
        <v>5y, 10m</v>
      </c>
    </row>
    <row r="78" spans="1:6" hidden="1" outlineLevel="1" x14ac:dyDescent="0.3">
      <c r="A78" s="3">
        <f t="shared" si="6"/>
        <v>1080.1810586444353</v>
      </c>
      <c r="B78" s="3">
        <f t="shared" si="4"/>
        <v>919.81894135556468</v>
      </c>
      <c r="C78" s="3">
        <f t="shared" si="5"/>
        <v>287128.46336382721</v>
      </c>
      <c r="D78" s="1">
        <f t="shared" si="7"/>
        <v>47741</v>
      </c>
      <c r="E78" s="3">
        <f>SUM($A$7:A78)</f>
        <v>86128.463363827308</v>
      </c>
      <c r="F78" t="str">
        <f>DATEDIF($D$7,Table1[[#This Row],[Payment Date]],"y")&amp;"y, "&amp;DATEDIF($D$7,Table1[[#This Row],[Payment Date]],"ym")&amp;"m"</f>
        <v>5y, 11m</v>
      </c>
    </row>
    <row r="79" spans="1:6" hidden="1" outlineLevel="1" x14ac:dyDescent="0.3">
      <c r="A79" s="3">
        <f t="shared" si="6"/>
        <v>1076.7317376143519</v>
      </c>
      <c r="B79" s="3">
        <f t="shared" si="4"/>
        <v>923.26826238564809</v>
      </c>
      <c r="C79" s="3">
        <f t="shared" si="5"/>
        <v>286205.19510144158</v>
      </c>
      <c r="D79" s="1">
        <f t="shared" si="7"/>
        <v>47771</v>
      </c>
      <c r="E79" s="3">
        <f>SUM($A$7:A79)</f>
        <v>87205.195101441655</v>
      </c>
      <c r="F79" t="str">
        <f>DATEDIF($D$7,Table1[[#This Row],[Payment Date]],"y")&amp;"y, "&amp;DATEDIF($D$7,Table1[[#This Row],[Payment Date]],"ym")&amp;"m"</f>
        <v>6y, 0m</v>
      </c>
    </row>
    <row r="80" spans="1:6" hidden="1" outlineLevel="1" x14ac:dyDescent="0.3">
      <c r="A80" s="3">
        <f t="shared" si="6"/>
        <v>1073.2694816304058</v>
      </c>
      <c r="B80" s="3">
        <f t="shared" si="4"/>
        <v>926.73051836959417</v>
      </c>
      <c r="C80" s="3">
        <f t="shared" si="5"/>
        <v>285278.464583072</v>
      </c>
      <c r="D80" s="1">
        <f t="shared" si="7"/>
        <v>47802</v>
      </c>
      <c r="E80" s="3">
        <f>SUM($A$7:A80)</f>
        <v>88278.464583072055</v>
      </c>
      <c r="F80" t="str">
        <f>DATEDIF($D$7,Table1[[#This Row],[Payment Date]],"y")&amp;"y, "&amp;DATEDIF($D$7,Table1[[#This Row],[Payment Date]],"ym")&amp;"m"</f>
        <v>6y, 1m</v>
      </c>
    </row>
    <row r="81" spans="1:6" hidden="1" outlineLevel="1" x14ac:dyDescent="0.3">
      <c r="A81" s="3">
        <f t="shared" si="6"/>
        <v>1069.7942421865198</v>
      </c>
      <c r="B81" s="3">
        <f t="shared" si="4"/>
        <v>930.2057578134802</v>
      </c>
      <c r="C81" s="3">
        <f t="shared" si="5"/>
        <v>284348.25882525853</v>
      </c>
      <c r="D81" s="1">
        <f t="shared" si="7"/>
        <v>47832</v>
      </c>
      <c r="E81" s="3">
        <f>SUM($A$7:A81)</f>
        <v>89348.25882525857</v>
      </c>
      <c r="F81" t="str">
        <f>DATEDIF($D$7,Table1[[#This Row],[Payment Date]],"y")&amp;"y, "&amp;DATEDIF($D$7,Table1[[#This Row],[Payment Date]],"ym")&amp;"m"</f>
        <v>6y, 2m</v>
      </c>
    </row>
    <row r="82" spans="1:6" collapsed="1" x14ac:dyDescent="0.3">
      <c r="A82" s="3">
        <f t="shared" si="6"/>
        <v>1066.3059705947194</v>
      </c>
      <c r="B82" s="3">
        <f t="shared" si="4"/>
        <v>933.69402940528062</v>
      </c>
      <c r="C82" s="3">
        <f t="shared" si="5"/>
        <v>283414.56479585322</v>
      </c>
      <c r="D82" s="1">
        <f t="shared" si="7"/>
        <v>47863</v>
      </c>
      <c r="E82" s="3">
        <f>SUM($A$7:A82)</f>
        <v>90414.564795853294</v>
      </c>
      <c r="F82" t="str">
        <f>DATEDIF($D$7,Table1[[#This Row],[Payment Date]],"y")&amp;"y, "&amp;DATEDIF($D$7,Table1[[#This Row],[Payment Date]],"ym")&amp;"m"</f>
        <v>6y, 3m</v>
      </c>
    </row>
    <row r="83" spans="1:6" hidden="1" outlineLevel="1" x14ac:dyDescent="0.3">
      <c r="A83" s="3">
        <f t="shared" si="6"/>
        <v>1062.8046179844496</v>
      </c>
      <c r="B83" s="3">
        <f t="shared" si="4"/>
        <v>937.19538201555042</v>
      </c>
      <c r="C83" s="3">
        <f t="shared" si="5"/>
        <v>282477.36941383767</v>
      </c>
      <c r="D83" s="1">
        <f t="shared" si="7"/>
        <v>47894</v>
      </c>
      <c r="E83" s="3">
        <f>SUM($A$7:A83)</f>
        <v>91477.369413837747</v>
      </c>
      <c r="F83" t="str">
        <f>DATEDIF($D$7,Table1[[#This Row],[Payment Date]],"y")&amp;"y, "&amp;DATEDIF($D$7,Table1[[#This Row],[Payment Date]],"ym")&amp;"m"</f>
        <v>6y, 4m</v>
      </c>
    </row>
    <row r="84" spans="1:6" hidden="1" outlineLevel="1" x14ac:dyDescent="0.3">
      <c r="A84" s="3">
        <f t="shared" si="6"/>
        <v>1059.2901353018913</v>
      </c>
      <c r="B84" s="3">
        <f t="shared" si="4"/>
        <v>940.70986469810873</v>
      </c>
      <c r="C84" s="3">
        <f t="shared" si="5"/>
        <v>281536.65954913956</v>
      </c>
      <c r="D84" s="1">
        <f t="shared" si="7"/>
        <v>47922</v>
      </c>
      <c r="E84" s="3">
        <f>SUM($A$7:A84)</f>
        <v>92536.659549139644</v>
      </c>
      <c r="F84" t="str">
        <f>DATEDIF($D$7,Table1[[#This Row],[Payment Date]],"y")&amp;"y, "&amp;DATEDIF($D$7,Table1[[#This Row],[Payment Date]],"ym")&amp;"m"</f>
        <v>6y, 5m</v>
      </c>
    </row>
    <row r="85" spans="1:6" hidden="1" outlineLevel="1" x14ac:dyDescent="0.3">
      <c r="A85" s="3">
        <f t="shared" si="6"/>
        <v>1055.7624733092732</v>
      </c>
      <c r="B85" s="3">
        <f t="shared" si="4"/>
        <v>944.23752669072678</v>
      </c>
      <c r="C85" s="3">
        <f t="shared" si="5"/>
        <v>280592.42202244885</v>
      </c>
      <c r="D85" s="1">
        <f t="shared" si="7"/>
        <v>47953</v>
      </c>
      <c r="E85" s="3">
        <f>SUM($A$7:A85)</f>
        <v>93592.422022448911</v>
      </c>
      <c r="F85" t="str">
        <f>DATEDIF($D$7,Table1[[#This Row],[Payment Date]],"y")&amp;"y, "&amp;DATEDIF($D$7,Table1[[#This Row],[Payment Date]],"ym")&amp;"m"</f>
        <v>6y, 6m</v>
      </c>
    </row>
    <row r="86" spans="1:6" hidden="1" outlineLevel="1" x14ac:dyDescent="0.3">
      <c r="A86" s="3">
        <f t="shared" si="6"/>
        <v>1052.2215825841831</v>
      </c>
      <c r="B86" s="3">
        <f t="shared" si="4"/>
        <v>947.77841741581688</v>
      </c>
      <c r="C86" s="3">
        <f t="shared" si="5"/>
        <v>279644.64360503305</v>
      </c>
      <c r="D86" s="1">
        <f t="shared" si="7"/>
        <v>47983</v>
      </c>
      <c r="E86" s="3">
        <f>SUM($A$7:A86)</f>
        <v>94644.643605033096</v>
      </c>
      <c r="F86" t="str">
        <f>DATEDIF($D$7,Table1[[#This Row],[Payment Date]],"y")&amp;"y, "&amp;DATEDIF($D$7,Table1[[#This Row],[Payment Date]],"ym")&amp;"m"</f>
        <v>6y, 7m</v>
      </c>
    </row>
    <row r="87" spans="1:6" hidden="1" outlineLevel="1" x14ac:dyDescent="0.3">
      <c r="A87" s="3">
        <f t="shared" si="6"/>
        <v>1048.6674135188739</v>
      </c>
      <c r="B87" s="3">
        <f t="shared" ref="B87:B150" si="8">IF(A87=0,0,$D$2-A87)</f>
        <v>951.3325864811261</v>
      </c>
      <c r="C87" s="3">
        <f t="shared" si="5"/>
        <v>278693.31101855193</v>
      </c>
      <c r="D87" s="1">
        <f t="shared" si="7"/>
        <v>48014</v>
      </c>
      <c r="E87" s="3">
        <f>SUM($A$7:A87)</f>
        <v>95693.311018551976</v>
      </c>
      <c r="F87" t="str">
        <f>DATEDIF($D$7,Table1[[#This Row],[Payment Date]],"y")&amp;"y, "&amp;DATEDIF($D$7,Table1[[#This Row],[Payment Date]],"ym")&amp;"m"</f>
        <v>6y, 8m</v>
      </c>
    </row>
    <row r="88" spans="1:6" hidden="1" outlineLevel="1" x14ac:dyDescent="0.3">
      <c r="A88" s="3">
        <f t="shared" si="6"/>
        <v>1045.0999163195697</v>
      </c>
      <c r="B88" s="3">
        <f t="shared" si="8"/>
        <v>954.90008368043027</v>
      </c>
      <c r="C88" s="3">
        <f t="shared" si="5"/>
        <v>277738.41093487153</v>
      </c>
      <c r="D88" s="1">
        <f t="shared" si="7"/>
        <v>48044</v>
      </c>
      <c r="E88" s="3">
        <f>SUM($A$7:A88)</f>
        <v>96738.410934871543</v>
      </c>
      <c r="F88" t="str">
        <f>DATEDIF($D$7,Table1[[#This Row],[Payment Date]],"y")&amp;"y, "&amp;DATEDIF($D$7,Table1[[#This Row],[Payment Date]],"ym")&amp;"m"</f>
        <v>6y, 9m</v>
      </c>
    </row>
    <row r="89" spans="1:6" hidden="1" outlineLevel="1" x14ac:dyDescent="0.3">
      <c r="A89" s="3">
        <f t="shared" si="6"/>
        <v>1041.5190410057683</v>
      </c>
      <c r="B89" s="3">
        <f t="shared" si="8"/>
        <v>958.48095899423174</v>
      </c>
      <c r="C89" s="3">
        <f t="shared" si="5"/>
        <v>276779.92997587728</v>
      </c>
      <c r="D89" s="1">
        <f t="shared" si="7"/>
        <v>48075</v>
      </c>
      <c r="E89" s="3">
        <f>SUM($A$7:A89)</f>
        <v>97779.929975877312</v>
      </c>
      <c r="F89" t="str">
        <f>DATEDIF($D$7,Table1[[#This Row],[Payment Date]],"y")&amp;"y, "&amp;DATEDIF($D$7,Table1[[#This Row],[Payment Date]],"ym")&amp;"m"</f>
        <v>6y, 10m</v>
      </c>
    </row>
    <row r="90" spans="1:6" hidden="1" outlineLevel="1" x14ac:dyDescent="0.3">
      <c r="A90" s="3">
        <f t="shared" si="6"/>
        <v>1037.9247374095398</v>
      </c>
      <c r="B90" s="3">
        <f t="shared" si="8"/>
        <v>962.07526259046017</v>
      </c>
      <c r="C90" s="3">
        <f t="shared" si="5"/>
        <v>275817.8547132868</v>
      </c>
      <c r="D90" s="1">
        <f t="shared" si="7"/>
        <v>48106</v>
      </c>
      <c r="E90" s="3">
        <f>SUM($A$7:A90)</f>
        <v>98817.854713286855</v>
      </c>
      <c r="F90" t="str">
        <f>DATEDIF($D$7,Table1[[#This Row],[Payment Date]],"y")&amp;"y, "&amp;DATEDIF($D$7,Table1[[#This Row],[Payment Date]],"ym")&amp;"m"</f>
        <v>6y, 11m</v>
      </c>
    </row>
    <row r="91" spans="1:6" hidden="1" outlineLevel="1" x14ac:dyDescent="0.3">
      <c r="A91" s="3">
        <f t="shared" si="6"/>
        <v>1034.3169551748254</v>
      </c>
      <c r="B91" s="3">
        <f t="shared" si="8"/>
        <v>965.68304482517465</v>
      </c>
      <c r="C91" s="3">
        <f t="shared" si="5"/>
        <v>274852.17166846164</v>
      </c>
      <c r="D91" s="1">
        <f t="shared" si="7"/>
        <v>48136</v>
      </c>
      <c r="E91" s="3">
        <f>SUM($A$7:A91)</f>
        <v>99852.171668461684</v>
      </c>
      <c r="F91" t="str">
        <f>DATEDIF($D$7,Table1[[#This Row],[Payment Date]],"y")&amp;"y, "&amp;DATEDIF($D$7,Table1[[#This Row],[Payment Date]],"ym")&amp;"m"</f>
        <v>7y, 0m</v>
      </c>
    </row>
    <row r="92" spans="1:6" hidden="1" outlineLevel="1" x14ac:dyDescent="0.3">
      <c r="A92" s="3">
        <f t="shared" si="6"/>
        <v>1030.6956437567312</v>
      </c>
      <c r="B92" s="3">
        <f t="shared" si="8"/>
        <v>969.30435624326878</v>
      </c>
      <c r="C92" s="3">
        <f t="shared" si="5"/>
        <v>273882.86731221835</v>
      </c>
      <c r="D92" s="1">
        <f t="shared" si="7"/>
        <v>48167</v>
      </c>
      <c r="E92" s="3">
        <f>SUM($A$7:A92)</f>
        <v>100882.86731221841</v>
      </c>
      <c r="F92" t="str">
        <f>DATEDIF($D$7,Table1[[#This Row],[Payment Date]],"y")&amp;"y, "&amp;DATEDIF($D$7,Table1[[#This Row],[Payment Date]],"ym")&amp;"m"</f>
        <v>7y, 1m</v>
      </c>
    </row>
    <row r="93" spans="1:6" hidden="1" outlineLevel="1" x14ac:dyDescent="0.3">
      <c r="A93" s="3">
        <f t="shared" si="6"/>
        <v>1027.0607524208187</v>
      </c>
      <c r="B93" s="3">
        <f t="shared" si="8"/>
        <v>972.93924757918126</v>
      </c>
      <c r="C93" s="3">
        <f t="shared" si="5"/>
        <v>272909.92806463916</v>
      </c>
      <c r="D93" s="1">
        <f t="shared" si="7"/>
        <v>48197</v>
      </c>
      <c r="E93" s="3">
        <f>SUM($A$7:A93)</f>
        <v>101909.92806463923</v>
      </c>
      <c r="F93" t="str">
        <f>DATEDIF($D$7,Table1[[#This Row],[Payment Date]],"y")&amp;"y, "&amp;DATEDIF($D$7,Table1[[#This Row],[Payment Date]],"ym")&amp;"m"</f>
        <v>7y, 2m</v>
      </c>
    </row>
    <row r="94" spans="1:6" collapsed="1" x14ac:dyDescent="0.3">
      <c r="A94" s="3">
        <f t="shared" si="6"/>
        <v>1023.4122302423967</v>
      </c>
      <c r="B94" s="3">
        <f t="shared" si="8"/>
        <v>976.58776975760327</v>
      </c>
      <c r="C94" s="3">
        <f t="shared" si="5"/>
        <v>271933.34029488155</v>
      </c>
      <c r="D94" s="1">
        <f t="shared" si="7"/>
        <v>48228</v>
      </c>
      <c r="E94" s="3">
        <f>SUM($A$7:A94)</f>
        <v>102933.34029488162</v>
      </c>
      <c r="F94" t="str">
        <f>DATEDIF($D$7,Table1[[#This Row],[Payment Date]],"y")&amp;"y, "&amp;DATEDIF($D$7,Table1[[#This Row],[Payment Date]],"ym")&amp;"m"</f>
        <v>7y, 3m</v>
      </c>
    </row>
    <row r="95" spans="1:6" hidden="1" outlineLevel="1" x14ac:dyDescent="0.3">
      <c r="A95" s="3">
        <f t="shared" si="6"/>
        <v>1019.7500261058058</v>
      </c>
      <c r="B95" s="3">
        <f t="shared" si="8"/>
        <v>980.24997389419423</v>
      </c>
      <c r="C95" s="3">
        <f t="shared" si="5"/>
        <v>270953.09032098734</v>
      </c>
      <c r="D95" s="1">
        <f t="shared" si="7"/>
        <v>48259</v>
      </c>
      <c r="E95" s="3">
        <f>SUM($A$7:A95)</f>
        <v>103953.09032098742</v>
      </c>
      <c r="F95" t="str">
        <f>DATEDIF($D$7,Table1[[#This Row],[Payment Date]],"y")&amp;"y, "&amp;DATEDIF($D$7,Table1[[#This Row],[Payment Date]],"ym")&amp;"m"</f>
        <v>7y, 4m</v>
      </c>
    </row>
    <row r="96" spans="1:6" hidden="1" outlineLevel="1" x14ac:dyDescent="0.3">
      <c r="A96" s="3">
        <f t="shared" si="6"/>
        <v>1016.0740887037024</v>
      </c>
      <c r="B96" s="3">
        <f t="shared" si="8"/>
        <v>983.92591129629761</v>
      </c>
      <c r="C96" s="3">
        <f t="shared" si="5"/>
        <v>269969.16440969106</v>
      </c>
      <c r="D96" s="1">
        <f t="shared" si="7"/>
        <v>48288</v>
      </c>
      <c r="E96" s="3">
        <f>SUM($A$7:A96)</f>
        <v>104969.16440969112</v>
      </c>
      <c r="F96" t="str">
        <f>DATEDIF($D$7,Table1[[#This Row],[Payment Date]],"y")&amp;"y, "&amp;DATEDIF($D$7,Table1[[#This Row],[Payment Date]],"ym")&amp;"m"</f>
        <v>7y, 5m</v>
      </c>
    </row>
    <row r="97" spans="1:6" hidden="1" outlineLevel="1" x14ac:dyDescent="0.3">
      <c r="A97" s="3">
        <f t="shared" si="6"/>
        <v>1012.3843665363414</v>
      </c>
      <c r="B97" s="3">
        <f t="shared" si="8"/>
        <v>987.61563346365858</v>
      </c>
      <c r="C97" s="3">
        <f t="shared" si="5"/>
        <v>268981.5487762274</v>
      </c>
      <c r="D97" s="1">
        <f t="shared" si="7"/>
        <v>48319</v>
      </c>
      <c r="E97" s="3">
        <f>SUM($A$7:A97)</f>
        <v>105981.54877622746</v>
      </c>
      <c r="F97" t="str">
        <f>DATEDIF($D$7,Table1[[#This Row],[Payment Date]],"y")&amp;"y, "&amp;DATEDIF($D$7,Table1[[#This Row],[Payment Date]],"ym")&amp;"m"</f>
        <v>7y, 6m</v>
      </c>
    </row>
    <row r="98" spans="1:6" hidden="1" outlineLevel="1" x14ac:dyDescent="0.3">
      <c r="A98" s="3">
        <f t="shared" si="6"/>
        <v>1008.6808079108528</v>
      </c>
      <c r="B98" s="3">
        <f t="shared" si="8"/>
        <v>991.31919208914724</v>
      </c>
      <c r="C98" s="3">
        <f t="shared" si="5"/>
        <v>267990.22958413826</v>
      </c>
      <c r="D98" s="1">
        <f t="shared" si="7"/>
        <v>48349</v>
      </c>
      <c r="E98" s="3">
        <f>SUM($A$7:A98)</f>
        <v>106990.22958413832</v>
      </c>
      <c r="F98" t="str">
        <f>DATEDIF($D$7,Table1[[#This Row],[Payment Date]],"y")&amp;"y, "&amp;DATEDIF($D$7,Table1[[#This Row],[Payment Date]],"ym")&amp;"m"</f>
        <v>7y, 7m</v>
      </c>
    </row>
    <row r="99" spans="1:6" hidden="1" outlineLevel="1" x14ac:dyDescent="0.3">
      <c r="A99" s="3">
        <f t="shared" si="6"/>
        <v>1004.9633609405183</v>
      </c>
      <c r="B99" s="3">
        <f t="shared" si="8"/>
        <v>995.03663905948167</v>
      </c>
      <c r="C99" s="3">
        <f t="shared" si="5"/>
        <v>266995.19294507877</v>
      </c>
      <c r="D99" s="1">
        <f t="shared" si="7"/>
        <v>48380</v>
      </c>
      <c r="E99" s="3">
        <f>SUM($A$7:A99)</f>
        <v>107995.19294507883</v>
      </c>
      <c r="F99" t="str">
        <f>DATEDIF($D$7,Table1[[#This Row],[Payment Date]],"y")&amp;"y, "&amp;DATEDIF($D$7,Table1[[#This Row],[Payment Date]],"ym")&amp;"m"</f>
        <v>7y, 8m</v>
      </c>
    </row>
    <row r="100" spans="1:6" hidden="1" outlineLevel="1" x14ac:dyDescent="0.3">
      <c r="A100" s="3">
        <f t="shared" si="6"/>
        <v>1001.2319735440454</v>
      </c>
      <c r="B100" s="3">
        <f t="shared" si="8"/>
        <v>998.76802645595455</v>
      </c>
      <c r="C100" s="3">
        <f t="shared" si="5"/>
        <v>265996.42491862283</v>
      </c>
      <c r="D100" s="1">
        <f t="shared" si="7"/>
        <v>48410</v>
      </c>
      <c r="E100" s="3">
        <f>SUM($A$7:A100)</f>
        <v>108996.42491862287</v>
      </c>
      <c r="F100" t="str">
        <f>DATEDIF($D$7,Table1[[#This Row],[Payment Date]],"y")&amp;"y, "&amp;DATEDIF($D$7,Table1[[#This Row],[Payment Date]],"ym")&amp;"m"</f>
        <v>7y, 9m</v>
      </c>
    </row>
    <row r="101" spans="1:6" hidden="1" outlineLevel="1" x14ac:dyDescent="0.3">
      <c r="A101" s="3">
        <f t="shared" si="6"/>
        <v>997.48659344483565</v>
      </c>
      <c r="B101" s="3">
        <f t="shared" si="8"/>
        <v>1002.5134065551644</v>
      </c>
      <c r="C101" s="3">
        <f t="shared" si="5"/>
        <v>264993.91151206766</v>
      </c>
      <c r="D101" s="1">
        <f t="shared" si="7"/>
        <v>48441</v>
      </c>
      <c r="E101" s="3">
        <f>SUM($A$7:A101)</f>
        <v>109993.9115120677</v>
      </c>
      <c r="F101" t="str">
        <f>DATEDIF($D$7,Table1[[#This Row],[Payment Date]],"y")&amp;"y, "&amp;DATEDIF($D$7,Table1[[#This Row],[Payment Date]],"ym")&amp;"m"</f>
        <v>7y, 10m</v>
      </c>
    </row>
    <row r="102" spans="1:6" hidden="1" outlineLevel="1" x14ac:dyDescent="0.3">
      <c r="A102" s="3">
        <f t="shared" si="6"/>
        <v>993.72716817025366</v>
      </c>
      <c r="B102" s="3">
        <f t="shared" si="8"/>
        <v>1006.2728318297463</v>
      </c>
      <c r="C102" s="3">
        <f t="shared" si="5"/>
        <v>263987.63868023793</v>
      </c>
      <c r="D102" s="1">
        <f t="shared" si="7"/>
        <v>48472</v>
      </c>
      <c r="E102" s="3">
        <f>SUM($A$7:A102)</f>
        <v>110987.63868023796</v>
      </c>
      <c r="F102" t="str">
        <f>DATEDIF($D$7,Table1[[#This Row],[Payment Date]],"y")&amp;"y, "&amp;DATEDIF($D$7,Table1[[#This Row],[Payment Date]],"ym")&amp;"m"</f>
        <v>7y, 11m</v>
      </c>
    </row>
    <row r="103" spans="1:6" hidden="1" outlineLevel="1" x14ac:dyDescent="0.3">
      <c r="A103" s="3">
        <f t="shared" si="6"/>
        <v>989.95364505089219</v>
      </c>
      <c r="B103" s="3">
        <f t="shared" si="8"/>
        <v>1010.0463549491078</v>
      </c>
      <c r="C103" s="3">
        <f t="shared" si="5"/>
        <v>262977.5923252888</v>
      </c>
      <c r="D103" s="1">
        <f t="shared" si="7"/>
        <v>48502</v>
      </c>
      <c r="E103" s="3">
        <f>SUM($A$7:A103)</f>
        <v>111977.59232528885</v>
      </c>
      <c r="F103" t="str">
        <f>DATEDIF($D$7,Table1[[#This Row],[Payment Date]],"y")&amp;"y, "&amp;DATEDIF($D$7,Table1[[#This Row],[Payment Date]],"ym")&amp;"m"</f>
        <v>8y, 0m</v>
      </c>
    </row>
    <row r="104" spans="1:6" hidden="1" outlineLevel="1" x14ac:dyDescent="0.3">
      <c r="A104" s="3">
        <f t="shared" si="6"/>
        <v>986.16597121983295</v>
      </c>
      <c r="B104" s="3">
        <f t="shared" si="8"/>
        <v>1013.834028780167</v>
      </c>
      <c r="C104" s="3">
        <f t="shared" si="5"/>
        <v>261963.75829650863</v>
      </c>
      <c r="D104" s="1">
        <f t="shared" si="7"/>
        <v>48533</v>
      </c>
      <c r="E104" s="3">
        <f>SUM($A$7:A104)</f>
        <v>112963.75829650868</v>
      </c>
      <c r="F104" t="str">
        <f>DATEDIF($D$7,Table1[[#This Row],[Payment Date]],"y")&amp;"y, "&amp;DATEDIF($D$7,Table1[[#This Row],[Payment Date]],"ym")&amp;"m"</f>
        <v>8y, 1m</v>
      </c>
    </row>
    <row r="105" spans="1:6" hidden="1" outlineLevel="1" x14ac:dyDescent="0.3">
      <c r="A105" s="3">
        <f t="shared" si="6"/>
        <v>982.36409361190726</v>
      </c>
      <c r="B105" s="3">
        <f t="shared" si="8"/>
        <v>1017.6359063880927</v>
      </c>
      <c r="C105" s="3">
        <f t="shared" si="5"/>
        <v>260946.12239012055</v>
      </c>
      <c r="D105" s="1">
        <f t="shared" si="7"/>
        <v>48563</v>
      </c>
      <c r="E105" s="3">
        <f>SUM($A$7:A105)</f>
        <v>113946.12239012058</v>
      </c>
      <c r="F105" t="str">
        <f>DATEDIF($D$7,Table1[[#This Row],[Payment Date]],"y")&amp;"y, "&amp;DATEDIF($D$7,Table1[[#This Row],[Payment Date]],"ym")&amp;"m"</f>
        <v>8y, 2m</v>
      </c>
    </row>
    <row r="106" spans="1:6" collapsed="1" x14ac:dyDescent="0.3">
      <c r="A106" s="3">
        <f t="shared" si="6"/>
        <v>978.54795896295207</v>
      </c>
      <c r="B106" s="3">
        <f t="shared" si="8"/>
        <v>1021.4520410370479</v>
      </c>
      <c r="C106" s="3">
        <f t="shared" si="5"/>
        <v>259924.67034908349</v>
      </c>
      <c r="D106" s="1">
        <f t="shared" si="7"/>
        <v>48594</v>
      </c>
      <c r="E106" s="3">
        <f>SUM($A$7:A106)</f>
        <v>114924.67034908354</v>
      </c>
      <c r="F106" t="str">
        <f>DATEDIF($D$7,Table1[[#This Row],[Payment Date]],"y")&amp;"y, "&amp;DATEDIF($D$7,Table1[[#This Row],[Payment Date]],"ym")&amp;"m"</f>
        <v>8y, 3m</v>
      </c>
    </row>
    <row r="107" spans="1:6" hidden="1" outlineLevel="1" x14ac:dyDescent="0.3">
      <c r="A107" s="3">
        <f t="shared" si="6"/>
        <v>974.71751380906301</v>
      </c>
      <c r="B107" s="3">
        <f t="shared" si="8"/>
        <v>1025.2824861909371</v>
      </c>
      <c r="C107" s="3">
        <f t="shared" si="5"/>
        <v>258899.38786289256</v>
      </c>
      <c r="D107" s="1">
        <f t="shared" si="7"/>
        <v>48625</v>
      </c>
      <c r="E107" s="3">
        <f>SUM($A$7:A107)</f>
        <v>115899.3878628926</v>
      </c>
      <c r="F107" t="str">
        <f>DATEDIF($D$7,Table1[[#This Row],[Payment Date]],"y")&amp;"y, "&amp;DATEDIF($D$7,Table1[[#This Row],[Payment Date]],"ym")&amp;"m"</f>
        <v>8y, 4m</v>
      </c>
    </row>
    <row r="108" spans="1:6" hidden="1" outlineLevel="1" x14ac:dyDescent="0.3">
      <c r="A108" s="3">
        <f t="shared" si="6"/>
        <v>970.87270448584707</v>
      </c>
      <c r="B108" s="3">
        <f t="shared" si="8"/>
        <v>1029.127295514153</v>
      </c>
      <c r="C108" s="3">
        <f t="shared" si="5"/>
        <v>257870.2605673784</v>
      </c>
      <c r="D108" s="1">
        <f t="shared" si="7"/>
        <v>48653</v>
      </c>
      <c r="E108" s="3">
        <f>SUM($A$7:A108)</f>
        <v>116870.26056737846</v>
      </c>
      <c r="F108" t="str">
        <f>DATEDIF($D$7,Table1[[#This Row],[Payment Date]],"y")&amp;"y, "&amp;DATEDIF($D$7,Table1[[#This Row],[Payment Date]],"ym")&amp;"m"</f>
        <v>8y, 5m</v>
      </c>
    </row>
    <row r="109" spans="1:6" hidden="1" outlineLevel="1" x14ac:dyDescent="0.3">
      <c r="A109" s="3">
        <f t="shared" si="6"/>
        <v>967.01347712766892</v>
      </c>
      <c r="B109" s="3">
        <f t="shared" si="8"/>
        <v>1032.9865228723311</v>
      </c>
      <c r="C109" s="3">
        <f t="shared" si="5"/>
        <v>256837.27404450608</v>
      </c>
      <c r="D109" s="1">
        <f t="shared" si="7"/>
        <v>48684</v>
      </c>
      <c r="E109" s="3">
        <f>SUM($A$7:A109)</f>
        <v>117837.27404450612</v>
      </c>
      <c r="F109" t="str">
        <f>DATEDIF($D$7,Table1[[#This Row],[Payment Date]],"y")&amp;"y, "&amp;DATEDIF($D$7,Table1[[#This Row],[Payment Date]],"ym")&amp;"m"</f>
        <v>8y, 6m</v>
      </c>
    </row>
    <row r="110" spans="1:6" hidden="1" outlineLevel="1" x14ac:dyDescent="0.3">
      <c r="A110" s="3">
        <f t="shared" si="6"/>
        <v>963.13977766689777</v>
      </c>
      <c r="B110" s="3">
        <f t="shared" si="8"/>
        <v>1036.8602223331022</v>
      </c>
      <c r="C110" s="3">
        <f t="shared" si="5"/>
        <v>255800.41382217297</v>
      </c>
      <c r="D110" s="1">
        <f t="shared" si="7"/>
        <v>48714</v>
      </c>
      <c r="E110" s="3">
        <f>SUM($A$7:A110)</f>
        <v>118800.41382217302</v>
      </c>
      <c r="F110" t="str">
        <f>DATEDIF($D$7,Table1[[#This Row],[Payment Date]],"y")&amp;"y, "&amp;DATEDIF($D$7,Table1[[#This Row],[Payment Date]],"ym")&amp;"m"</f>
        <v>8y, 7m</v>
      </c>
    </row>
    <row r="111" spans="1:6" hidden="1" outlineLevel="1" x14ac:dyDescent="0.3">
      <c r="A111" s="3">
        <f t="shared" si="6"/>
        <v>959.25155183314848</v>
      </c>
      <c r="B111" s="3">
        <f t="shared" si="8"/>
        <v>1040.7484481668516</v>
      </c>
      <c r="C111" s="3">
        <f t="shared" si="5"/>
        <v>254759.66537400612</v>
      </c>
      <c r="D111" s="1">
        <f t="shared" si="7"/>
        <v>48745</v>
      </c>
      <c r="E111" s="3">
        <f>SUM($A$7:A111)</f>
        <v>119759.66537400617</v>
      </c>
      <c r="F111" t="str">
        <f>DATEDIF($D$7,Table1[[#This Row],[Payment Date]],"y")&amp;"y, "&amp;DATEDIF($D$7,Table1[[#This Row],[Payment Date]],"ym")&amp;"m"</f>
        <v>8y, 8m</v>
      </c>
    </row>
    <row r="112" spans="1:6" hidden="1" outlineLevel="1" x14ac:dyDescent="0.3">
      <c r="A112" s="3">
        <f t="shared" si="6"/>
        <v>955.34874515252295</v>
      </c>
      <c r="B112" s="3">
        <f t="shared" si="8"/>
        <v>1044.651254847477</v>
      </c>
      <c r="C112" s="3">
        <f t="shared" si="5"/>
        <v>253715.01411915864</v>
      </c>
      <c r="D112" s="1">
        <f t="shared" si="7"/>
        <v>48775</v>
      </c>
      <c r="E112" s="3">
        <f>SUM($A$7:A112)</f>
        <v>120715.0141191587</v>
      </c>
      <c r="F112" t="str">
        <f>DATEDIF($D$7,Table1[[#This Row],[Payment Date]],"y")&amp;"y, "&amp;DATEDIF($D$7,Table1[[#This Row],[Payment Date]],"ym")&amp;"m"</f>
        <v>8y, 9m</v>
      </c>
    </row>
    <row r="113" spans="1:6" hidden="1" outlineLevel="1" x14ac:dyDescent="0.3">
      <c r="A113" s="3">
        <f t="shared" si="6"/>
        <v>951.43130294684488</v>
      </c>
      <c r="B113" s="3">
        <f t="shared" si="8"/>
        <v>1048.5686970531551</v>
      </c>
      <c r="C113" s="3">
        <f t="shared" si="5"/>
        <v>252666.44542210549</v>
      </c>
      <c r="D113" s="1">
        <f t="shared" si="7"/>
        <v>48806</v>
      </c>
      <c r="E113" s="3">
        <f>SUM($A$7:A113)</f>
        <v>121666.44542210555</v>
      </c>
      <c r="F113" t="str">
        <f>DATEDIF($D$7,Table1[[#This Row],[Payment Date]],"y")&amp;"y, "&amp;DATEDIF($D$7,Table1[[#This Row],[Payment Date]],"ym")&amp;"m"</f>
        <v>8y, 10m</v>
      </c>
    </row>
    <row r="114" spans="1:6" hidden="1" outlineLevel="1" x14ac:dyDescent="0.3">
      <c r="A114" s="3">
        <f t="shared" si="6"/>
        <v>947.49917033289557</v>
      </c>
      <c r="B114" s="3">
        <f t="shared" si="8"/>
        <v>1052.5008296671044</v>
      </c>
      <c r="C114" s="3">
        <f t="shared" si="5"/>
        <v>251613.94459243838</v>
      </c>
      <c r="D114" s="1">
        <f t="shared" si="7"/>
        <v>48837</v>
      </c>
      <c r="E114" s="3">
        <f>SUM($A$7:A114)</f>
        <v>122613.94459243845</v>
      </c>
      <c r="F114" t="str">
        <f>DATEDIF($D$7,Table1[[#This Row],[Payment Date]],"y")&amp;"y, "&amp;DATEDIF($D$7,Table1[[#This Row],[Payment Date]],"ym")&amp;"m"</f>
        <v>8y, 11m</v>
      </c>
    </row>
    <row r="115" spans="1:6" hidden="1" outlineLevel="1" x14ac:dyDescent="0.3">
      <c r="A115" s="3">
        <f t="shared" si="6"/>
        <v>943.55229222164382</v>
      </c>
      <c r="B115" s="3">
        <f t="shared" si="8"/>
        <v>1056.4477077783563</v>
      </c>
      <c r="C115" s="3">
        <f t="shared" si="5"/>
        <v>250557.49688466001</v>
      </c>
      <c r="D115" s="1">
        <f t="shared" si="7"/>
        <v>48867</v>
      </c>
      <c r="E115" s="3">
        <f>SUM($A$7:A115)</f>
        <v>123557.4968846601</v>
      </c>
      <c r="F115" t="str">
        <f>DATEDIF($D$7,Table1[[#This Row],[Payment Date]],"y")&amp;"y, "&amp;DATEDIF($D$7,Table1[[#This Row],[Payment Date]],"ym")&amp;"m"</f>
        <v>9y, 0m</v>
      </c>
    </row>
    <row r="116" spans="1:6" hidden="1" outlineLevel="1" x14ac:dyDescent="0.3">
      <c r="A116" s="3">
        <f t="shared" si="6"/>
        <v>939.590613317475</v>
      </c>
      <c r="B116" s="3">
        <f t="shared" si="8"/>
        <v>1060.4093866825251</v>
      </c>
      <c r="C116" s="3">
        <f t="shared" si="5"/>
        <v>249497.08749797748</v>
      </c>
      <c r="D116" s="1">
        <f t="shared" si="7"/>
        <v>48898</v>
      </c>
      <c r="E116" s="3">
        <f>SUM($A$7:A116)</f>
        <v>124497.08749797757</v>
      </c>
      <c r="F116" t="str">
        <f>DATEDIF($D$7,Table1[[#This Row],[Payment Date]],"y")&amp;"y, "&amp;DATEDIF($D$7,Table1[[#This Row],[Payment Date]],"ym")&amp;"m"</f>
        <v>9y, 1m</v>
      </c>
    </row>
    <row r="117" spans="1:6" hidden="1" outlineLevel="1" x14ac:dyDescent="0.3">
      <c r="A117" s="3">
        <f t="shared" si="6"/>
        <v>935.61407811741549</v>
      </c>
      <c r="B117" s="3">
        <f t="shared" si="8"/>
        <v>1064.3859218825846</v>
      </c>
      <c r="C117" s="3">
        <f t="shared" si="5"/>
        <v>248432.7015760949</v>
      </c>
      <c r="D117" s="1">
        <f t="shared" si="7"/>
        <v>48928</v>
      </c>
      <c r="E117" s="3">
        <f>SUM($A$7:A117)</f>
        <v>125432.70157609499</v>
      </c>
      <c r="F117" t="str">
        <f>DATEDIF($D$7,Table1[[#This Row],[Payment Date]],"y")&amp;"y, "&amp;DATEDIF($D$7,Table1[[#This Row],[Payment Date]],"ym")&amp;"m"</f>
        <v>9y, 2m</v>
      </c>
    </row>
    <row r="118" spans="1:6" collapsed="1" x14ac:dyDescent="0.3">
      <c r="A118" s="3">
        <f t="shared" si="6"/>
        <v>931.62263091035584</v>
      </c>
      <c r="B118" s="3">
        <f t="shared" si="8"/>
        <v>1068.3773690896442</v>
      </c>
      <c r="C118" s="3">
        <f t="shared" si="5"/>
        <v>247364.32420700527</v>
      </c>
      <c r="D118" s="1">
        <f t="shared" si="7"/>
        <v>48959</v>
      </c>
      <c r="E118" s="3">
        <f>SUM($A$7:A118)</f>
        <v>126364.32420700534</v>
      </c>
      <c r="F118" t="str">
        <f>DATEDIF($D$7,Table1[[#This Row],[Payment Date]],"y")&amp;"y, "&amp;DATEDIF($D$7,Table1[[#This Row],[Payment Date]],"ym")&amp;"m"</f>
        <v>9y, 3m</v>
      </c>
    </row>
    <row r="119" spans="1:6" hidden="1" outlineLevel="1" x14ac:dyDescent="0.3">
      <c r="A119" s="3">
        <f t="shared" si="6"/>
        <v>927.61621577626966</v>
      </c>
      <c r="B119" s="3">
        <f t="shared" si="8"/>
        <v>1072.3837842237303</v>
      </c>
      <c r="C119" s="3">
        <f t="shared" si="5"/>
        <v>246291.94042278154</v>
      </c>
      <c r="D119" s="1">
        <f t="shared" si="7"/>
        <v>48990</v>
      </c>
      <c r="E119" s="3">
        <f>SUM($A$7:A119)</f>
        <v>127291.94042278161</v>
      </c>
      <c r="F119" t="str">
        <f>DATEDIF($D$7,Table1[[#This Row],[Payment Date]],"y")&amp;"y, "&amp;DATEDIF($D$7,Table1[[#This Row],[Payment Date]],"ym")&amp;"m"</f>
        <v>9y, 4m</v>
      </c>
    </row>
    <row r="120" spans="1:6" hidden="1" outlineLevel="1" x14ac:dyDescent="0.3">
      <c r="A120" s="3">
        <f t="shared" si="6"/>
        <v>923.59477658543074</v>
      </c>
      <c r="B120" s="3">
        <f t="shared" si="8"/>
        <v>1076.4052234145693</v>
      </c>
      <c r="C120" s="3">
        <f t="shared" si="5"/>
        <v>245215.53519936698</v>
      </c>
      <c r="D120" s="1">
        <f t="shared" si="7"/>
        <v>49018</v>
      </c>
      <c r="E120" s="3">
        <f>SUM($A$7:A120)</f>
        <v>128215.53519936705</v>
      </c>
      <c r="F120" t="str">
        <f>DATEDIF($D$7,Table1[[#This Row],[Payment Date]],"y")&amp;"y, "&amp;DATEDIF($D$7,Table1[[#This Row],[Payment Date]],"ym")&amp;"m"</f>
        <v>9y, 5m</v>
      </c>
    </row>
    <row r="121" spans="1:6" hidden="1" outlineLevel="1" x14ac:dyDescent="0.3">
      <c r="A121" s="3">
        <f t="shared" si="6"/>
        <v>919.55825699762602</v>
      </c>
      <c r="B121" s="3">
        <f t="shared" si="8"/>
        <v>1080.4417430023741</v>
      </c>
      <c r="C121" s="3">
        <f t="shared" si="5"/>
        <v>244135.09345636462</v>
      </c>
      <c r="D121" s="1">
        <f t="shared" si="7"/>
        <v>49049</v>
      </c>
      <c r="E121" s="3">
        <f>SUM($A$7:A121)</f>
        <v>129135.09345636467</v>
      </c>
      <c r="F121" t="str">
        <f>DATEDIF($D$7,Table1[[#This Row],[Payment Date]],"y")&amp;"y, "&amp;DATEDIF($D$7,Table1[[#This Row],[Payment Date]],"ym")&amp;"m"</f>
        <v>9y, 6m</v>
      </c>
    </row>
    <row r="122" spans="1:6" hidden="1" outlineLevel="1" x14ac:dyDescent="0.3">
      <c r="A122" s="3">
        <f t="shared" si="6"/>
        <v>915.50660046136727</v>
      </c>
      <c r="B122" s="3">
        <f t="shared" si="8"/>
        <v>1084.4933995386327</v>
      </c>
      <c r="C122" s="3">
        <f t="shared" si="5"/>
        <v>243050.60005682599</v>
      </c>
      <c r="D122" s="1">
        <f t="shared" si="7"/>
        <v>49079</v>
      </c>
      <c r="E122" s="3">
        <f>SUM($A$7:A122)</f>
        <v>130050.60005682604</v>
      </c>
      <c r="F122" t="str">
        <f>DATEDIF($D$7,Table1[[#This Row],[Payment Date]],"y")&amp;"y, "&amp;DATEDIF($D$7,Table1[[#This Row],[Payment Date]],"ym")&amp;"m"</f>
        <v>9y, 7m</v>
      </c>
    </row>
    <row r="123" spans="1:6" hidden="1" outlineLevel="1" x14ac:dyDescent="0.3">
      <c r="A123" s="3">
        <f t="shared" si="6"/>
        <v>911.43975021309745</v>
      </c>
      <c r="B123" s="3">
        <f t="shared" si="8"/>
        <v>1088.5602497869027</v>
      </c>
      <c r="C123" s="3">
        <f t="shared" si="5"/>
        <v>241962.03980703908</v>
      </c>
      <c r="D123" s="1">
        <f t="shared" si="7"/>
        <v>49110</v>
      </c>
      <c r="E123" s="3">
        <f>SUM($A$7:A123)</f>
        <v>130962.03980703914</v>
      </c>
      <c r="F123" t="str">
        <f>DATEDIF($D$7,Table1[[#This Row],[Payment Date]],"y")&amp;"y, "&amp;DATEDIF($D$7,Table1[[#This Row],[Payment Date]],"ym")&amp;"m"</f>
        <v>9y, 8m</v>
      </c>
    </row>
    <row r="124" spans="1:6" hidden="1" outlineLevel="1" x14ac:dyDescent="0.3">
      <c r="A124" s="3">
        <f t="shared" si="6"/>
        <v>907.3576492763965</v>
      </c>
      <c r="B124" s="3">
        <f t="shared" si="8"/>
        <v>1092.6423507236036</v>
      </c>
      <c r="C124" s="3">
        <f t="shared" si="5"/>
        <v>240869.39745631546</v>
      </c>
      <c r="D124" s="1">
        <f t="shared" si="7"/>
        <v>49140</v>
      </c>
      <c r="E124" s="3">
        <f>SUM($A$7:A124)</f>
        <v>131869.39745631552</v>
      </c>
      <c r="F124" t="str">
        <f>DATEDIF($D$7,Table1[[#This Row],[Payment Date]],"y")&amp;"y, "&amp;DATEDIF($D$7,Table1[[#This Row],[Payment Date]],"ym")&amp;"m"</f>
        <v>9y, 9m</v>
      </c>
    </row>
    <row r="125" spans="1:6" hidden="1" outlineLevel="1" x14ac:dyDescent="0.3">
      <c r="A125" s="3">
        <f t="shared" si="6"/>
        <v>903.260240461183</v>
      </c>
      <c r="B125" s="3">
        <f t="shared" si="8"/>
        <v>1096.739759538817</v>
      </c>
      <c r="C125" s="3">
        <f t="shared" si="5"/>
        <v>239772.65769677665</v>
      </c>
      <c r="D125" s="1">
        <f t="shared" si="7"/>
        <v>49171</v>
      </c>
      <c r="E125" s="3">
        <f>SUM($A$7:A125)</f>
        <v>132772.6576967767</v>
      </c>
      <c r="F125" t="str">
        <f>DATEDIF($D$7,Table1[[#This Row],[Payment Date]],"y")&amp;"y, "&amp;DATEDIF($D$7,Table1[[#This Row],[Payment Date]],"ym")&amp;"m"</f>
        <v>9y, 10m</v>
      </c>
    </row>
    <row r="126" spans="1:6" hidden="1" outlineLevel="1" x14ac:dyDescent="0.3">
      <c r="A126" s="3">
        <f t="shared" si="6"/>
        <v>899.14746636291238</v>
      </c>
      <c r="B126" s="3">
        <f t="shared" si="8"/>
        <v>1100.8525336370876</v>
      </c>
      <c r="C126" s="3">
        <f t="shared" si="5"/>
        <v>238671.80516313956</v>
      </c>
      <c r="D126" s="1">
        <f t="shared" si="7"/>
        <v>49202</v>
      </c>
      <c r="E126" s="3">
        <f>SUM($A$7:A126)</f>
        <v>133671.80516313962</v>
      </c>
      <c r="F126" t="str">
        <f>DATEDIF($D$7,Table1[[#This Row],[Payment Date]],"y")&amp;"y, "&amp;DATEDIF($D$7,Table1[[#This Row],[Payment Date]],"ym")&amp;"m"</f>
        <v>9y, 11m</v>
      </c>
    </row>
    <row r="127" spans="1:6" hidden="1" outlineLevel="1" x14ac:dyDescent="0.3">
      <c r="A127" s="3">
        <f t="shared" si="6"/>
        <v>895.01926936177335</v>
      </c>
      <c r="B127" s="3">
        <f t="shared" si="8"/>
        <v>1104.9807306382268</v>
      </c>
      <c r="C127" s="3">
        <f t="shared" si="5"/>
        <v>237566.82443250134</v>
      </c>
      <c r="D127" s="1">
        <f t="shared" si="7"/>
        <v>49232</v>
      </c>
      <c r="E127" s="3">
        <f>SUM($A$7:A127)</f>
        <v>134566.82443250139</v>
      </c>
      <c r="F127" t="str">
        <f>DATEDIF($D$7,Table1[[#This Row],[Payment Date]],"y")&amp;"y, "&amp;DATEDIF($D$7,Table1[[#This Row],[Payment Date]],"ym")&amp;"m"</f>
        <v>10y, 0m</v>
      </c>
    </row>
    <row r="128" spans="1:6" hidden="1" outlineLevel="1" x14ac:dyDescent="0.3">
      <c r="A128" s="3">
        <f t="shared" si="6"/>
        <v>890.87559162188006</v>
      </c>
      <c r="B128" s="3">
        <f t="shared" si="8"/>
        <v>1109.1244083781198</v>
      </c>
      <c r="C128" s="3">
        <f t="shared" si="5"/>
        <v>236457.70002412322</v>
      </c>
      <c r="D128" s="1">
        <f t="shared" si="7"/>
        <v>49263</v>
      </c>
      <c r="E128" s="3">
        <f>SUM($A$7:A128)</f>
        <v>135457.70002412327</v>
      </c>
      <c r="F128" t="str">
        <f>DATEDIF($D$7,Table1[[#This Row],[Payment Date]],"y")&amp;"y, "&amp;DATEDIF($D$7,Table1[[#This Row],[Payment Date]],"ym")&amp;"m"</f>
        <v>10y, 1m</v>
      </c>
    </row>
    <row r="129" spans="1:6" hidden="1" outlineLevel="1" x14ac:dyDescent="0.3">
      <c r="A129" s="3">
        <f t="shared" si="6"/>
        <v>886.71637509046207</v>
      </c>
      <c r="B129" s="3">
        <f t="shared" si="8"/>
        <v>1113.283624909538</v>
      </c>
      <c r="C129" s="3">
        <f t="shared" si="5"/>
        <v>235344.41639921369</v>
      </c>
      <c r="D129" s="1">
        <f t="shared" si="7"/>
        <v>49293</v>
      </c>
      <c r="E129" s="3">
        <f>SUM($A$7:A129)</f>
        <v>136344.41639921375</v>
      </c>
      <c r="F129" t="str">
        <f>DATEDIF($D$7,Table1[[#This Row],[Payment Date]],"y")&amp;"y, "&amp;DATEDIF($D$7,Table1[[#This Row],[Payment Date]],"ym")&amp;"m"</f>
        <v>10y, 2m</v>
      </c>
    </row>
    <row r="130" spans="1:6" collapsed="1" x14ac:dyDescent="0.3">
      <c r="A130" s="3">
        <f t="shared" si="6"/>
        <v>882.54156149705125</v>
      </c>
      <c r="B130" s="3">
        <f t="shared" si="8"/>
        <v>1117.4584385029489</v>
      </c>
      <c r="C130" s="3">
        <f t="shared" si="5"/>
        <v>234226.95796071074</v>
      </c>
      <c r="D130" s="1">
        <f t="shared" si="7"/>
        <v>49324</v>
      </c>
      <c r="E130" s="3">
        <f>SUM($A$7:A130)</f>
        <v>137226.9579607108</v>
      </c>
      <c r="F130" t="str">
        <f>DATEDIF($D$7,Table1[[#This Row],[Payment Date]],"y")&amp;"y, "&amp;DATEDIF($D$7,Table1[[#This Row],[Payment Date]],"ym")&amp;"m"</f>
        <v>10y, 3m</v>
      </c>
    </row>
    <row r="131" spans="1:6" hidden="1" outlineLevel="1" x14ac:dyDescent="0.3">
      <c r="A131" s="3">
        <f t="shared" si="6"/>
        <v>878.3510923526652</v>
      </c>
      <c r="B131" s="3">
        <f t="shared" si="8"/>
        <v>1121.6489076473349</v>
      </c>
      <c r="C131" s="3">
        <f t="shared" si="5"/>
        <v>233105.30905306342</v>
      </c>
      <c r="D131" s="1">
        <f t="shared" si="7"/>
        <v>49355</v>
      </c>
      <c r="E131" s="3">
        <f>SUM($A$7:A131)</f>
        <v>138105.30905306348</v>
      </c>
      <c r="F131" t="str">
        <f>DATEDIF($D$7,Table1[[#This Row],[Payment Date]],"y")&amp;"y, "&amp;DATEDIF($D$7,Table1[[#This Row],[Payment Date]],"ym")&amp;"m"</f>
        <v>10y, 4m</v>
      </c>
    </row>
    <row r="132" spans="1:6" hidden="1" outlineLevel="1" x14ac:dyDescent="0.3">
      <c r="A132" s="3">
        <f t="shared" si="6"/>
        <v>874.14490894898779</v>
      </c>
      <c r="B132" s="3">
        <f t="shared" si="8"/>
        <v>1125.8550910510121</v>
      </c>
      <c r="C132" s="3">
        <f t="shared" si="5"/>
        <v>231979.4539620124</v>
      </c>
      <c r="D132" s="1">
        <f t="shared" si="7"/>
        <v>49383</v>
      </c>
      <c r="E132" s="3">
        <f>SUM($A$7:A132)</f>
        <v>138979.45396201246</v>
      </c>
      <c r="F132" t="str">
        <f>DATEDIF($D$7,Table1[[#This Row],[Payment Date]],"y")&amp;"y, "&amp;DATEDIF($D$7,Table1[[#This Row],[Payment Date]],"ym")&amp;"m"</f>
        <v>10y, 5m</v>
      </c>
    </row>
    <row r="133" spans="1:6" hidden="1" outlineLevel="1" x14ac:dyDescent="0.3">
      <c r="A133" s="3">
        <f t="shared" si="6"/>
        <v>869.92295235754648</v>
      </c>
      <c r="B133" s="3">
        <f t="shared" si="8"/>
        <v>1130.0770476424536</v>
      </c>
      <c r="C133" s="3">
        <f t="shared" si="5"/>
        <v>230849.37691436993</v>
      </c>
      <c r="D133" s="1">
        <f t="shared" si="7"/>
        <v>49414</v>
      </c>
      <c r="E133" s="3">
        <f>SUM($A$7:A133)</f>
        <v>139849.37691436999</v>
      </c>
      <c r="F133" t="str">
        <f>DATEDIF($D$7,Table1[[#This Row],[Payment Date]],"y")&amp;"y, "&amp;DATEDIF($D$7,Table1[[#This Row],[Payment Date]],"ym")&amp;"m"</f>
        <v>10y, 6m</v>
      </c>
    </row>
    <row r="134" spans="1:6" hidden="1" outlineLevel="1" x14ac:dyDescent="0.3">
      <c r="A134" s="3">
        <f t="shared" si="6"/>
        <v>865.68516342888722</v>
      </c>
      <c r="B134" s="3">
        <f t="shared" si="8"/>
        <v>1134.3148365711127</v>
      </c>
      <c r="C134" s="3">
        <f t="shared" ref="C134:C197" si="9">C133-B134</f>
        <v>229715.06207779882</v>
      </c>
      <c r="D134" s="1">
        <f t="shared" si="7"/>
        <v>49444</v>
      </c>
      <c r="E134" s="3">
        <f>SUM($A$7:A134)</f>
        <v>140715.06207779888</v>
      </c>
      <c r="F134" t="str">
        <f>DATEDIF($D$7,Table1[[#This Row],[Payment Date]],"y")&amp;"y, "&amp;DATEDIF($D$7,Table1[[#This Row],[Payment Date]],"ym")&amp;"m"</f>
        <v>10y, 7m</v>
      </c>
    </row>
    <row r="135" spans="1:6" hidden="1" outlineLevel="1" x14ac:dyDescent="0.3">
      <c r="A135" s="3">
        <f t="shared" ref="A135:A198" si="10">IF(C134&lt;0,0,C134*$D$1/12)</f>
        <v>861.43148279174557</v>
      </c>
      <c r="B135" s="3">
        <f t="shared" si="8"/>
        <v>1138.5685172082544</v>
      </c>
      <c r="C135" s="3">
        <f t="shared" si="9"/>
        <v>228576.49356059058</v>
      </c>
      <c r="D135" s="1">
        <f t="shared" si="7"/>
        <v>49475</v>
      </c>
      <c r="E135" s="3">
        <f>SUM($A$7:A135)</f>
        <v>141576.49356059064</v>
      </c>
      <c r="F135" t="str">
        <f>DATEDIF($D$7,Table1[[#This Row],[Payment Date]],"y")&amp;"y, "&amp;DATEDIF($D$7,Table1[[#This Row],[Payment Date]],"ym")&amp;"m"</f>
        <v>10y, 8m</v>
      </c>
    </row>
    <row r="136" spans="1:6" hidden="1" outlineLevel="1" x14ac:dyDescent="0.3">
      <c r="A136" s="3">
        <f t="shared" si="10"/>
        <v>857.16185085221468</v>
      </c>
      <c r="B136" s="3">
        <f t="shared" si="8"/>
        <v>1142.8381491477853</v>
      </c>
      <c r="C136" s="3">
        <f t="shared" si="9"/>
        <v>227433.6554114428</v>
      </c>
      <c r="D136" s="1">
        <f t="shared" si="7"/>
        <v>49505</v>
      </c>
      <c r="E136" s="3">
        <f>SUM($A$7:A136)</f>
        <v>142433.65541144286</v>
      </c>
      <c r="F136" t="str">
        <f>DATEDIF($D$7,Table1[[#This Row],[Payment Date]],"y")&amp;"y, "&amp;DATEDIF($D$7,Table1[[#This Row],[Payment Date]],"ym")&amp;"m"</f>
        <v>10y, 9m</v>
      </c>
    </row>
    <row r="137" spans="1:6" hidden="1" outlineLevel="1" x14ac:dyDescent="0.3">
      <c r="A137" s="3">
        <f t="shared" si="10"/>
        <v>852.87620779291046</v>
      </c>
      <c r="B137" s="3">
        <f t="shared" si="8"/>
        <v>1147.1237922070895</v>
      </c>
      <c r="C137" s="3">
        <f t="shared" si="9"/>
        <v>226286.5316192357</v>
      </c>
      <c r="D137" s="1">
        <f t="shared" ref="D137:D200" si="11">EDATE(D136,1)</f>
        <v>49536</v>
      </c>
      <c r="E137" s="3">
        <f>SUM($A$7:A137)</f>
        <v>143286.53161923576</v>
      </c>
      <c r="F137" t="str">
        <f>DATEDIF($D$7,Table1[[#This Row],[Payment Date]],"y")&amp;"y, "&amp;DATEDIF($D$7,Table1[[#This Row],[Payment Date]],"ym")&amp;"m"</f>
        <v>10y, 10m</v>
      </c>
    </row>
    <row r="138" spans="1:6" hidden="1" outlineLevel="1" x14ac:dyDescent="0.3">
      <c r="A138" s="3">
        <f t="shared" si="10"/>
        <v>848.57449357213375</v>
      </c>
      <c r="B138" s="3">
        <f t="shared" si="8"/>
        <v>1151.4255064278664</v>
      </c>
      <c r="C138" s="3">
        <f t="shared" si="9"/>
        <v>225135.10611280784</v>
      </c>
      <c r="D138" s="1">
        <f t="shared" si="11"/>
        <v>49567</v>
      </c>
      <c r="E138" s="3">
        <f>SUM($A$7:A138)</f>
        <v>144135.1061128079</v>
      </c>
      <c r="F138" t="str">
        <f>DATEDIF($D$7,Table1[[#This Row],[Payment Date]],"y")&amp;"y, "&amp;DATEDIF($D$7,Table1[[#This Row],[Payment Date]],"ym")&amp;"m"</f>
        <v>10y, 11m</v>
      </c>
    </row>
    <row r="139" spans="1:6" hidden="1" outlineLevel="1" x14ac:dyDescent="0.3">
      <c r="A139" s="3">
        <f t="shared" si="10"/>
        <v>844.25664792302939</v>
      </c>
      <c r="B139" s="3">
        <f t="shared" si="8"/>
        <v>1155.7433520769705</v>
      </c>
      <c r="C139" s="3">
        <f t="shared" si="9"/>
        <v>223979.36276073087</v>
      </c>
      <c r="D139" s="1">
        <f t="shared" si="11"/>
        <v>49597</v>
      </c>
      <c r="E139" s="3">
        <f>SUM($A$7:A139)</f>
        <v>144979.36276073093</v>
      </c>
      <c r="F139" t="str">
        <f>DATEDIF($D$7,Table1[[#This Row],[Payment Date]],"y")&amp;"y, "&amp;DATEDIF($D$7,Table1[[#This Row],[Payment Date]],"ym")&amp;"m"</f>
        <v>11y, 0m</v>
      </c>
    </row>
    <row r="140" spans="1:6" hidden="1" outlineLevel="1" x14ac:dyDescent="0.3">
      <c r="A140" s="3">
        <f t="shared" si="10"/>
        <v>839.92261035274078</v>
      </c>
      <c r="B140" s="3">
        <f t="shared" si="8"/>
        <v>1160.0773896472592</v>
      </c>
      <c r="C140" s="3">
        <f t="shared" si="9"/>
        <v>222819.28537108362</v>
      </c>
      <c r="D140" s="1">
        <f t="shared" si="11"/>
        <v>49628</v>
      </c>
      <c r="E140" s="3">
        <f>SUM($A$7:A140)</f>
        <v>145819.28537108368</v>
      </c>
      <c r="F140" t="str">
        <f>DATEDIF($D$7,Table1[[#This Row],[Payment Date]],"y")&amp;"y, "&amp;DATEDIF($D$7,Table1[[#This Row],[Payment Date]],"ym")&amp;"m"</f>
        <v>11y, 1m</v>
      </c>
    </row>
    <row r="141" spans="1:6" hidden="1" outlineLevel="1" x14ac:dyDescent="0.3">
      <c r="A141" s="3">
        <f t="shared" si="10"/>
        <v>835.57232014156352</v>
      </c>
      <c r="B141" s="3">
        <f t="shared" si="8"/>
        <v>1164.4276798584365</v>
      </c>
      <c r="C141" s="3">
        <f t="shared" si="9"/>
        <v>221654.85769122519</v>
      </c>
      <c r="D141" s="1">
        <f t="shared" si="11"/>
        <v>49658</v>
      </c>
      <c r="E141" s="3">
        <f>SUM($A$7:A141)</f>
        <v>146654.85769122525</v>
      </c>
      <c r="F141" t="str">
        <f>DATEDIF($D$7,Table1[[#This Row],[Payment Date]],"y")&amp;"y, "&amp;DATEDIF($D$7,Table1[[#This Row],[Payment Date]],"ym")&amp;"m"</f>
        <v>11y, 2m</v>
      </c>
    </row>
    <row r="142" spans="1:6" collapsed="1" x14ac:dyDescent="0.3">
      <c r="A142" s="3">
        <f t="shared" si="10"/>
        <v>831.20571634209443</v>
      </c>
      <c r="B142" s="3">
        <f t="shared" si="8"/>
        <v>1168.7942836579055</v>
      </c>
      <c r="C142" s="3">
        <f t="shared" si="9"/>
        <v>220486.06340756727</v>
      </c>
      <c r="D142" s="1">
        <f t="shared" si="11"/>
        <v>49689</v>
      </c>
      <c r="E142" s="3">
        <f>SUM($A$7:A142)</f>
        <v>147486.06340756733</v>
      </c>
      <c r="F142" t="str">
        <f>DATEDIF($D$7,Table1[[#This Row],[Payment Date]],"y")&amp;"y, "&amp;DATEDIF($D$7,Table1[[#This Row],[Payment Date]],"ym")&amp;"m"</f>
        <v>11y, 3m</v>
      </c>
    </row>
    <row r="143" spans="1:6" hidden="1" outlineLevel="1" x14ac:dyDescent="0.3">
      <c r="A143" s="3">
        <f t="shared" si="10"/>
        <v>826.82273777837725</v>
      </c>
      <c r="B143" s="3">
        <f t="shared" si="8"/>
        <v>1173.1772622216226</v>
      </c>
      <c r="C143" s="3">
        <f t="shared" si="9"/>
        <v>219312.88614534566</v>
      </c>
      <c r="D143" s="1">
        <f t="shared" si="11"/>
        <v>49720</v>
      </c>
      <c r="E143" s="3">
        <f>SUM($A$7:A143)</f>
        <v>148312.88614534572</v>
      </c>
      <c r="F143" t="str">
        <f>DATEDIF($D$7,Table1[[#This Row],[Payment Date]],"y")&amp;"y, "&amp;DATEDIF($D$7,Table1[[#This Row],[Payment Date]],"ym")&amp;"m"</f>
        <v>11y, 4m</v>
      </c>
    </row>
    <row r="144" spans="1:6" hidden="1" outlineLevel="1" x14ac:dyDescent="0.3">
      <c r="A144" s="3">
        <f t="shared" si="10"/>
        <v>822.42332304504623</v>
      </c>
      <c r="B144" s="3">
        <f t="shared" si="8"/>
        <v>1177.5766769549537</v>
      </c>
      <c r="C144" s="3">
        <f t="shared" si="9"/>
        <v>218135.30946839071</v>
      </c>
      <c r="D144" s="1">
        <f t="shared" si="11"/>
        <v>49749</v>
      </c>
      <c r="E144" s="3">
        <f>SUM($A$7:A144)</f>
        <v>149135.30946839077</v>
      </c>
      <c r="F144" t="str">
        <f>DATEDIF($D$7,Table1[[#This Row],[Payment Date]],"y")&amp;"y, "&amp;DATEDIF($D$7,Table1[[#This Row],[Payment Date]],"ym")&amp;"m"</f>
        <v>11y, 5m</v>
      </c>
    </row>
    <row r="145" spans="1:6" hidden="1" outlineLevel="1" x14ac:dyDescent="0.3">
      <c r="A145" s="3">
        <f t="shared" si="10"/>
        <v>818.00741050646513</v>
      </c>
      <c r="B145" s="3">
        <f t="shared" si="8"/>
        <v>1181.992589493535</v>
      </c>
      <c r="C145" s="3">
        <f t="shared" si="9"/>
        <v>216953.31687889717</v>
      </c>
      <c r="D145" s="1">
        <f t="shared" si="11"/>
        <v>49780</v>
      </c>
      <c r="E145" s="3">
        <f>SUM($A$7:A145)</f>
        <v>149953.31687889723</v>
      </c>
      <c r="F145" t="str">
        <f>DATEDIF($D$7,Table1[[#This Row],[Payment Date]],"y")&amp;"y, "&amp;DATEDIF($D$7,Table1[[#This Row],[Payment Date]],"ym")&amp;"m"</f>
        <v>11y, 6m</v>
      </c>
    </row>
    <row r="146" spans="1:6" hidden="1" outlineLevel="1" x14ac:dyDescent="0.3">
      <c r="A146" s="3">
        <f t="shared" si="10"/>
        <v>813.57493829586429</v>
      </c>
      <c r="B146" s="3">
        <f t="shared" si="8"/>
        <v>1186.4250617041357</v>
      </c>
      <c r="C146" s="3">
        <f t="shared" si="9"/>
        <v>215766.89181719304</v>
      </c>
      <c r="D146" s="1">
        <f t="shared" si="11"/>
        <v>49810</v>
      </c>
      <c r="E146" s="3">
        <f>SUM($A$7:A146)</f>
        <v>150766.8918171931</v>
      </c>
      <c r="F146" t="str">
        <f>DATEDIF($D$7,Table1[[#This Row],[Payment Date]],"y")&amp;"y, "&amp;DATEDIF($D$7,Table1[[#This Row],[Payment Date]],"ym")&amp;"m"</f>
        <v>11y, 7m</v>
      </c>
    </row>
    <row r="147" spans="1:6" hidden="1" outlineLevel="1" x14ac:dyDescent="0.3">
      <c r="A147" s="3">
        <f t="shared" si="10"/>
        <v>809.12584431447385</v>
      </c>
      <c r="B147" s="3">
        <f t="shared" si="8"/>
        <v>1190.8741556855261</v>
      </c>
      <c r="C147" s="3">
        <f t="shared" si="9"/>
        <v>214576.0176615075</v>
      </c>
      <c r="D147" s="1">
        <f t="shared" si="11"/>
        <v>49841</v>
      </c>
      <c r="E147" s="3">
        <f>SUM($A$7:A147)</f>
        <v>151576.01766150756</v>
      </c>
      <c r="F147" t="str">
        <f>DATEDIF($D$7,Table1[[#This Row],[Payment Date]],"y")&amp;"y, "&amp;DATEDIF($D$7,Table1[[#This Row],[Payment Date]],"ym")&amp;"m"</f>
        <v>11y, 8m</v>
      </c>
    </row>
    <row r="148" spans="1:6" hidden="1" outlineLevel="1" x14ac:dyDescent="0.3">
      <c r="A148" s="3">
        <f t="shared" si="10"/>
        <v>804.66006623065311</v>
      </c>
      <c r="B148" s="3">
        <f t="shared" si="8"/>
        <v>1195.3399337693468</v>
      </c>
      <c r="C148" s="3">
        <f t="shared" si="9"/>
        <v>213380.67772773816</v>
      </c>
      <c r="D148" s="1">
        <f t="shared" si="11"/>
        <v>49871</v>
      </c>
      <c r="E148" s="3">
        <f>SUM($A$7:A148)</f>
        <v>152380.67772773822</v>
      </c>
      <c r="F148" t="str">
        <f>DATEDIF($D$7,Table1[[#This Row],[Payment Date]],"y")&amp;"y, "&amp;DATEDIF($D$7,Table1[[#This Row],[Payment Date]],"ym")&amp;"m"</f>
        <v>11y, 9m</v>
      </c>
    </row>
    <row r="149" spans="1:6" hidden="1" outlineLevel="1" x14ac:dyDescent="0.3">
      <c r="A149" s="3">
        <f t="shared" si="10"/>
        <v>800.17754147901815</v>
      </c>
      <c r="B149" s="3">
        <f t="shared" si="8"/>
        <v>1199.8224585209819</v>
      </c>
      <c r="C149" s="3">
        <f t="shared" si="9"/>
        <v>212180.85526921719</v>
      </c>
      <c r="D149" s="1">
        <f t="shared" si="11"/>
        <v>49902</v>
      </c>
      <c r="E149" s="3">
        <f>SUM($A$7:A149)</f>
        <v>153180.85526921725</v>
      </c>
      <c r="F149" t="str">
        <f>DATEDIF($D$7,Table1[[#This Row],[Payment Date]],"y")&amp;"y, "&amp;DATEDIF($D$7,Table1[[#This Row],[Payment Date]],"ym")&amp;"m"</f>
        <v>11y, 10m</v>
      </c>
    </row>
    <row r="150" spans="1:6" hidden="1" outlineLevel="1" x14ac:dyDescent="0.3">
      <c r="A150" s="3">
        <f t="shared" si="10"/>
        <v>795.67820725956437</v>
      </c>
      <c r="B150" s="3">
        <f t="shared" si="8"/>
        <v>1204.3217927404357</v>
      </c>
      <c r="C150" s="3">
        <f t="shared" si="9"/>
        <v>210976.53347647676</v>
      </c>
      <c r="D150" s="1">
        <f t="shared" si="11"/>
        <v>49933</v>
      </c>
      <c r="E150" s="3">
        <f>SUM($A$7:A150)</f>
        <v>153976.53347647682</v>
      </c>
      <c r="F150" t="str">
        <f>DATEDIF($D$7,Table1[[#This Row],[Payment Date]],"y")&amp;"y, "&amp;DATEDIF($D$7,Table1[[#This Row],[Payment Date]],"ym")&amp;"m"</f>
        <v>11y, 11m</v>
      </c>
    </row>
    <row r="151" spans="1:6" hidden="1" outlineLevel="1" x14ac:dyDescent="0.3">
      <c r="A151" s="3">
        <f t="shared" si="10"/>
        <v>791.16200053678779</v>
      </c>
      <c r="B151" s="3">
        <f t="shared" ref="B151:B214" si="12">IF(A151=0,0,$D$2-A151)</f>
        <v>1208.8379994632123</v>
      </c>
      <c r="C151" s="3">
        <f t="shared" si="9"/>
        <v>209767.69547701353</v>
      </c>
      <c r="D151" s="1">
        <f t="shared" si="11"/>
        <v>49963</v>
      </c>
      <c r="E151" s="3">
        <f>SUM($A$7:A151)</f>
        <v>154767.69547701362</v>
      </c>
      <c r="F151" t="str">
        <f>DATEDIF($D$7,Table1[[#This Row],[Payment Date]],"y")&amp;"y, "&amp;DATEDIF($D$7,Table1[[#This Row],[Payment Date]],"ym")&amp;"m"</f>
        <v>12y, 0m</v>
      </c>
    </row>
    <row r="152" spans="1:6" hidden="1" outlineLevel="1" x14ac:dyDescent="0.3">
      <c r="A152" s="3">
        <f t="shared" si="10"/>
        <v>786.62885803880079</v>
      </c>
      <c r="B152" s="3">
        <f t="shared" si="12"/>
        <v>1213.3711419611991</v>
      </c>
      <c r="C152" s="3">
        <f t="shared" si="9"/>
        <v>208554.32433505234</v>
      </c>
      <c r="D152" s="1">
        <f t="shared" si="11"/>
        <v>49994</v>
      </c>
      <c r="E152" s="3">
        <f>SUM($A$7:A152)</f>
        <v>155554.32433505243</v>
      </c>
      <c r="F152" t="str">
        <f>DATEDIF($D$7,Table1[[#This Row],[Payment Date]],"y")&amp;"y, "&amp;DATEDIF($D$7,Table1[[#This Row],[Payment Date]],"ym")&amp;"m"</f>
        <v>12y, 1m</v>
      </c>
    </row>
    <row r="153" spans="1:6" hidden="1" outlineLevel="1" x14ac:dyDescent="0.3">
      <c r="A153" s="3">
        <f t="shared" si="10"/>
        <v>782.07871625644623</v>
      </c>
      <c r="B153" s="3">
        <f t="shared" si="12"/>
        <v>1217.9212837435539</v>
      </c>
      <c r="C153" s="3">
        <f t="shared" si="9"/>
        <v>207336.40305130879</v>
      </c>
      <c r="D153" s="1">
        <f t="shared" si="11"/>
        <v>50024</v>
      </c>
      <c r="E153" s="3">
        <f>SUM($A$7:A153)</f>
        <v>156336.40305130888</v>
      </c>
      <c r="F153" t="str">
        <f>DATEDIF($D$7,Table1[[#This Row],[Payment Date]],"y")&amp;"y, "&amp;DATEDIF($D$7,Table1[[#This Row],[Payment Date]],"ym")&amp;"m"</f>
        <v>12y, 2m</v>
      </c>
    </row>
    <row r="154" spans="1:6" collapsed="1" x14ac:dyDescent="0.3">
      <c r="A154" s="3">
        <f t="shared" si="10"/>
        <v>777.51151144240794</v>
      </c>
      <c r="B154" s="3">
        <f t="shared" si="12"/>
        <v>1222.4884885575921</v>
      </c>
      <c r="C154" s="3">
        <f t="shared" si="9"/>
        <v>206113.91456275119</v>
      </c>
      <c r="D154" s="1">
        <f t="shared" si="11"/>
        <v>50055</v>
      </c>
      <c r="E154" s="3">
        <f>SUM($A$7:A154)</f>
        <v>157113.91456275128</v>
      </c>
      <c r="F154" t="str">
        <f>DATEDIF($D$7,Table1[[#This Row],[Payment Date]],"y")&amp;"y, "&amp;DATEDIF($D$7,Table1[[#This Row],[Payment Date]],"ym")&amp;"m"</f>
        <v>12y, 3m</v>
      </c>
    </row>
    <row r="155" spans="1:6" hidden="1" outlineLevel="1" x14ac:dyDescent="0.3">
      <c r="A155" s="3">
        <f t="shared" si="10"/>
        <v>772.92717961031701</v>
      </c>
      <c r="B155" s="3">
        <f t="shared" si="12"/>
        <v>1227.0728203896829</v>
      </c>
      <c r="C155" s="3">
        <f t="shared" si="9"/>
        <v>204886.84174236152</v>
      </c>
      <c r="D155" s="1">
        <f t="shared" si="11"/>
        <v>50086</v>
      </c>
      <c r="E155" s="3">
        <f>SUM($A$7:A155)</f>
        <v>157886.8417423616</v>
      </c>
      <c r="F155" t="str">
        <f>DATEDIF($D$7,Table1[[#This Row],[Payment Date]],"y")&amp;"y, "&amp;DATEDIF($D$7,Table1[[#This Row],[Payment Date]],"ym")&amp;"m"</f>
        <v>12y, 4m</v>
      </c>
    </row>
    <row r="156" spans="1:6" hidden="1" outlineLevel="1" x14ac:dyDescent="0.3">
      <c r="A156" s="3">
        <f t="shared" si="10"/>
        <v>768.32565653385564</v>
      </c>
      <c r="B156" s="3">
        <f t="shared" si="12"/>
        <v>1231.6743434661444</v>
      </c>
      <c r="C156" s="3">
        <f t="shared" si="9"/>
        <v>203655.16739889537</v>
      </c>
      <c r="D156" s="1">
        <f t="shared" si="11"/>
        <v>50114</v>
      </c>
      <c r="E156" s="3">
        <f>SUM($A$7:A156)</f>
        <v>158655.16739889546</v>
      </c>
      <c r="F156" t="str">
        <f>DATEDIF($D$7,Table1[[#This Row],[Payment Date]],"y")&amp;"y, "&amp;DATEDIF($D$7,Table1[[#This Row],[Payment Date]],"ym")&amp;"m"</f>
        <v>12y, 5m</v>
      </c>
    </row>
    <row r="157" spans="1:6" hidden="1" outlineLevel="1" x14ac:dyDescent="0.3">
      <c r="A157" s="3">
        <f t="shared" si="10"/>
        <v>763.70687774585758</v>
      </c>
      <c r="B157" s="3">
        <f t="shared" si="12"/>
        <v>1236.2931222541424</v>
      </c>
      <c r="C157" s="3">
        <f t="shared" si="9"/>
        <v>202418.87427664123</v>
      </c>
      <c r="D157" s="1">
        <f t="shared" si="11"/>
        <v>50145</v>
      </c>
      <c r="E157" s="3">
        <f>SUM($A$7:A157)</f>
        <v>159418.87427664132</v>
      </c>
      <c r="F157" t="str">
        <f>DATEDIF($D$7,Table1[[#This Row],[Payment Date]],"y")&amp;"y, "&amp;DATEDIF($D$7,Table1[[#This Row],[Payment Date]],"ym")&amp;"m"</f>
        <v>12y, 6m</v>
      </c>
    </row>
    <row r="158" spans="1:6" hidden="1" outlineLevel="1" x14ac:dyDescent="0.3">
      <c r="A158" s="3">
        <f t="shared" si="10"/>
        <v>759.07077853740464</v>
      </c>
      <c r="B158" s="3">
        <f t="shared" si="12"/>
        <v>1240.9292214625953</v>
      </c>
      <c r="C158" s="3">
        <f t="shared" si="9"/>
        <v>201177.94505517863</v>
      </c>
      <c r="D158" s="1">
        <f t="shared" si="11"/>
        <v>50175</v>
      </c>
      <c r="E158" s="3">
        <f>SUM($A$7:A158)</f>
        <v>160177.94505517872</v>
      </c>
      <c r="F158" t="str">
        <f>DATEDIF($D$7,Table1[[#This Row],[Payment Date]],"y")&amp;"y, "&amp;DATEDIF($D$7,Table1[[#This Row],[Payment Date]],"ym")&amp;"m"</f>
        <v>12y, 7m</v>
      </c>
    </row>
    <row r="159" spans="1:6" hidden="1" outlineLevel="1" x14ac:dyDescent="0.3">
      <c r="A159" s="3">
        <f t="shared" si="10"/>
        <v>754.41729395691982</v>
      </c>
      <c r="B159" s="3">
        <f t="shared" si="12"/>
        <v>1245.5827060430802</v>
      </c>
      <c r="C159" s="3">
        <f t="shared" si="9"/>
        <v>199932.36234913554</v>
      </c>
      <c r="D159" s="1">
        <f t="shared" si="11"/>
        <v>50206</v>
      </c>
      <c r="E159" s="3">
        <f>SUM($A$7:A159)</f>
        <v>160932.36234913563</v>
      </c>
      <c r="F159" t="str">
        <f>DATEDIF($D$7,Table1[[#This Row],[Payment Date]],"y")&amp;"y, "&amp;DATEDIF($D$7,Table1[[#This Row],[Payment Date]],"ym")&amp;"m"</f>
        <v>12y, 8m</v>
      </c>
    </row>
    <row r="160" spans="1:6" hidden="1" outlineLevel="1" x14ac:dyDescent="0.3">
      <c r="A160" s="3">
        <f t="shared" si="10"/>
        <v>749.74635880925825</v>
      </c>
      <c r="B160" s="3">
        <f t="shared" si="12"/>
        <v>1250.2536411907417</v>
      </c>
      <c r="C160" s="3">
        <f t="shared" si="9"/>
        <v>198682.1087079448</v>
      </c>
      <c r="D160" s="1">
        <f t="shared" si="11"/>
        <v>50236</v>
      </c>
      <c r="E160" s="3">
        <f>SUM($A$7:A160)</f>
        <v>161682.10870794489</v>
      </c>
      <c r="F160" t="str">
        <f>DATEDIF($D$7,Table1[[#This Row],[Payment Date]],"y")&amp;"y, "&amp;DATEDIF($D$7,Table1[[#This Row],[Payment Date]],"ym")&amp;"m"</f>
        <v>12y, 9m</v>
      </c>
    </row>
    <row r="161" spans="1:6" hidden="1" outlineLevel="1" x14ac:dyDescent="0.3">
      <c r="A161" s="3">
        <f t="shared" si="10"/>
        <v>745.05790765479298</v>
      </c>
      <c r="B161" s="3">
        <f t="shared" si="12"/>
        <v>1254.9420923452071</v>
      </c>
      <c r="C161" s="3">
        <f t="shared" si="9"/>
        <v>197427.16661559959</v>
      </c>
      <c r="D161" s="1">
        <f t="shared" si="11"/>
        <v>50267</v>
      </c>
      <c r="E161" s="3">
        <f>SUM($A$7:A161)</f>
        <v>162427.16661559968</v>
      </c>
      <c r="F161" t="str">
        <f>DATEDIF($D$7,Table1[[#This Row],[Payment Date]],"y")&amp;"y, "&amp;DATEDIF($D$7,Table1[[#This Row],[Payment Date]],"ym")&amp;"m"</f>
        <v>12y, 10m</v>
      </c>
    </row>
    <row r="162" spans="1:6" hidden="1" outlineLevel="1" x14ac:dyDescent="0.3">
      <c r="A162" s="3">
        <f t="shared" si="10"/>
        <v>740.35187480849845</v>
      </c>
      <c r="B162" s="3">
        <f t="shared" si="12"/>
        <v>1259.6481251915015</v>
      </c>
      <c r="C162" s="3">
        <f t="shared" si="9"/>
        <v>196167.51849040808</v>
      </c>
      <c r="D162" s="1">
        <f t="shared" si="11"/>
        <v>50298</v>
      </c>
      <c r="E162" s="3">
        <f>SUM($A$7:A162)</f>
        <v>163167.51849040817</v>
      </c>
      <c r="F162" t="str">
        <f>DATEDIF($D$7,Table1[[#This Row],[Payment Date]],"y")&amp;"y, "&amp;DATEDIF($D$7,Table1[[#This Row],[Payment Date]],"ym")&amp;"m"</f>
        <v>12y, 11m</v>
      </c>
    </row>
    <row r="163" spans="1:6" hidden="1" outlineLevel="1" x14ac:dyDescent="0.3">
      <c r="A163" s="3">
        <f t="shared" si="10"/>
        <v>735.6281943390303</v>
      </c>
      <c r="B163" s="3">
        <f t="shared" si="12"/>
        <v>1264.3718056609696</v>
      </c>
      <c r="C163" s="3">
        <f t="shared" si="9"/>
        <v>194903.1466847471</v>
      </c>
      <c r="D163" s="1">
        <f t="shared" si="11"/>
        <v>50328</v>
      </c>
      <c r="E163" s="3">
        <f>SUM($A$7:A163)</f>
        <v>163903.14668474719</v>
      </c>
      <c r="F163" t="str">
        <f>DATEDIF($D$7,Table1[[#This Row],[Payment Date]],"y")&amp;"y, "&amp;DATEDIF($D$7,Table1[[#This Row],[Payment Date]],"ym")&amp;"m"</f>
        <v>13y, 0m</v>
      </c>
    </row>
    <row r="164" spans="1:6" hidden="1" outlineLevel="1" x14ac:dyDescent="0.3">
      <c r="A164" s="3">
        <f t="shared" si="10"/>
        <v>730.88680006780157</v>
      </c>
      <c r="B164" s="3">
        <f t="shared" si="12"/>
        <v>1269.1131999321983</v>
      </c>
      <c r="C164" s="3">
        <f t="shared" si="9"/>
        <v>193634.03348481489</v>
      </c>
      <c r="D164" s="1">
        <f t="shared" si="11"/>
        <v>50359</v>
      </c>
      <c r="E164" s="3">
        <f>SUM($A$7:A164)</f>
        <v>164634.03348481498</v>
      </c>
      <c r="F164" t="str">
        <f>DATEDIF($D$7,Table1[[#This Row],[Payment Date]],"y")&amp;"y, "&amp;DATEDIF($D$7,Table1[[#This Row],[Payment Date]],"ym")&amp;"m"</f>
        <v>13y, 1m</v>
      </c>
    </row>
    <row r="165" spans="1:6" hidden="1" outlineLevel="1" x14ac:dyDescent="0.3">
      <c r="A165" s="3">
        <f t="shared" si="10"/>
        <v>726.12762556805581</v>
      </c>
      <c r="B165" s="3">
        <f t="shared" si="12"/>
        <v>1273.8723744319441</v>
      </c>
      <c r="C165" s="3">
        <f t="shared" si="9"/>
        <v>192360.16111038293</v>
      </c>
      <c r="D165" s="1">
        <f t="shared" si="11"/>
        <v>50389</v>
      </c>
      <c r="E165" s="3">
        <f>SUM($A$7:A165)</f>
        <v>165360.16111038302</v>
      </c>
      <c r="F165" t="str">
        <f>DATEDIF($D$7,Table1[[#This Row],[Payment Date]],"y")&amp;"y, "&amp;DATEDIF($D$7,Table1[[#This Row],[Payment Date]],"ym")&amp;"m"</f>
        <v>13y, 2m</v>
      </c>
    </row>
    <row r="166" spans="1:6" collapsed="1" x14ac:dyDescent="0.3">
      <c r="A166" s="3">
        <f t="shared" si="10"/>
        <v>721.35060416393605</v>
      </c>
      <c r="B166" s="3">
        <f t="shared" si="12"/>
        <v>1278.6493958360638</v>
      </c>
      <c r="C166" s="3">
        <f t="shared" si="9"/>
        <v>191081.51171454688</v>
      </c>
      <c r="D166" s="1">
        <f t="shared" si="11"/>
        <v>50420</v>
      </c>
      <c r="E166" s="3">
        <f>SUM($A$7:A166)</f>
        <v>166081.51171454697</v>
      </c>
      <c r="F166" t="str">
        <f>DATEDIF($D$7,Table1[[#This Row],[Payment Date]],"y")&amp;"y, "&amp;DATEDIF($D$7,Table1[[#This Row],[Payment Date]],"ym")&amp;"m"</f>
        <v>13y, 3m</v>
      </c>
    </row>
    <row r="167" spans="1:6" hidden="1" outlineLevel="1" x14ac:dyDescent="0.3">
      <c r="A167" s="3">
        <f t="shared" si="10"/>
        <v>716.55566892955085</v>
      </c>
      <c r="B167" s="3">
        <f t="shared" si="12"/>
        <v>1283.4443310704492</v>
      </c>
      <c r="C167" s="3">
        <f t="shared" si="9"/>
        <v>189798.06738347645</v>
      </c>
      <c r="D167" s="1">
        <f t="shared" si="11"/>
        <v>50451</v>
      </c>
      <c r="E167" s="3">
        <f>SUM($A$7:A167)</f>
        <v>166798.06738347653</v>
      </c>
      <c r="F167" t="str">
        <f>DATEDIF($D$7,Table1[[#This Row],[Payment Date]],"y")&amp;"y, "&amp;DATEDIF($D$7,Table1[[#This Row],[Payment Date]],"ym")&amp;"m"</f>
        <v>13y, 4m</v>
      </c>
    </row>
    <row r="168" spans="1:6" hidden="1" outlineLevel="1" x14ac:dyDescent="0.3">
      <c r="A168" s="3">
        <f t="shared" si="10"/>
        <v>711.7427526880366</v>
      </c>
      <c r="B168" s="3">
        <f t="shared" si="12"/>
        <v>1288.2572473119635</v>
      </c>
      <c r="C168" s="3">
        <f t="shared" si="9"/>
        <v>188509.81013616448</v>
      </c>
      <c r="D168" s="1">
        <f t="shared" si="11"/>
        <v>50479</v>
      </c>
      <c r="E168" s="3">
        <f>SUM($A$7:A168)</f>
        <v>167509.81013616457</v>
      </c>
      <c r="F168" t="str">
        <f>DATEDIF($D$7,Table1[[#This Row],[Payment Date]],"y")&amp;"y, "&amp;DATEDIF($D$7,Table1[[#This Row],[Payment Date]],"ym")&amp;"m"</f>
        <v>13y, 5m</v>
      </c>
    </row>
    <row r="169" spans="1:6" hidden="1" outlineLevel="1" x14ac:dyDescent="0.3">
      <c r="A169" s="3">
        <f t="shared" si="10"/>
        <v>706.91178801061676</v>
      </c>
      <c r="B169" s="3">
        <f t="shared" si="12"/>
        <v>1293.0882119893831</v>
      </c>
      <c r="C169" s="3">
        <f t="shared" si="9"/>
        <v>187216.7219241751</v>
      </c>
      <c r="D169" s="1">
        <f t="shared" si="11"/>
        <v>50510</v>
      </c>
      <c r="E169" s="3">
        <f>SUM($A$7:A169)</f>
        <v>168216.72192417519</v>
      </c>
      <c r="F169" t="str">
        <f>DATEDIF($D$7,Table1[[#This Row],[Payment Date]],"y")&amp;"y, "&amp;DATEDIF($D$7,Table1[[#This Row],[Payment Date]],"ym")&amp;"m"</f>
        <v>13y, 6m</v>
      </c>
    </row>
    <row r="170" spans="1:6" hidden="1" outlineLevel="1" x14ac:dyDescent="0.3">
      <c r="A170" s="3">
        <f t="shared" si="10"/>
        <v>702.06270721565659</v>
      </c>
      <c r="B170" s="3">
        <f t="shared" si="12"/>
        <v>1297.9372927843433</v>
      </c>
      <c r="C170" s="3">
        <f t="shared" si="9"/>
        <v>185918.78463139076</v>
      </c>
      <c r="D170" s="1">
        <f t="shared" si="11"/>
        <v>50540</v>
      </c>
      <c r="E170" s="3">
        <f>SUM($A$7:A170)</f>
        <v>168918.78463139085</v>
      </c>
      <c r="F170" t="str">
        <f>DATEDIF($D$7,Table1[[#This Row],[Payment Date]],"y")&amp;"y, "&amp;DATEDIF($D$7,Table1[[#This Row],[Payment Date]],"ym")&amp;"m"</f>
        <v>13y, 7m</v>
      </c>
    </row>
    <row r="171" spans="1:6" hidden="1" outlineLevel="1" x14ac:dyDescent="0.3">
      <c r="A171" s="3">
        <f t="shared" si="10"/>
        <v>697.19544236771537</v>
      </c>
      <c r="B171" s="3">
        <f t="shared" si="12"/>
        <v>1302.8045576322847</v>
      </c>
      <c r="C171" s="3">
        <f t="shared" si="9"/>
        <v>184615.98007375849</v>
      </c>
      <c r="D171" s="1">
        <f t="shared" si="11"/>
        <v>50571</v>
      </c>
      <c r="E171" s="3">
        <f>SUM($A$7:A171)</f>
        <v>169615.98007375858</v>
      </c>
      <c r="F171" t="str">
        <f>DATEDIF($D$7,Table1[[#This Row],[Payment Date]],"y")&amp;"y, "&amp;DATEDIF($D$7,Table1[[#This Row],[Payment Date]],"ym")&amp;"m"</f>
        <v>13y, 8m</v>
      </c>
    </row>
    <row r="172" spans="1:6" hidden="1" outlineLevel="1" x14ac:dyDescent="0.3">
      <c r="A172" s="3">
        <f t="shared" si="10"/>
        <v>692.3099252765943</v>
      </c>
      <c r="B172" s="3">
        <f t="shared" si="12"/>
        <v>1307.6900747234058</v>
      </c>
      <c r="C172" s="3">
        <f t="shared" si="9"/>
        <v>183308.28999903507</v>
      </c>
      <c r="D172" s="1">
        <f t="shared" si="11"/>
        <v>50601</v>
      </c>
      <c r="E172" s="3">
        <f>SUM($A$7:A172)</f>
        <v>170308.28999903516</v>
      </c>
      <c r="F172" t="str">
        <f>DATEDIF($D$7,Table1[[#This Row],[Payment Date]],"y")&amp;"y, "&amp;DATEDIF($D$7,Table1[[#This Row],[Payment Date]],"ym")&amp;"m"</f>
        <v>13y, 9m</v>
      </c>
    </row>
    <row r="173" spans="1:6" hidden="1" outlineLevel="1" x14ac:dyDescent="0.3">
      <c r="A173" s="3">
        <f t="shared" si="10"/>
        <v>687.40608749638147</v>
      </c>
      <c r="B173" s="3">
        <f t="shared" si="12"/>
        <v>1312.5939125036184</v>
      </c>
      <c r="C173" s="3">
        <f t="shared" si="9"/>
        <v>181995.69608653145</v>
      </c>
      <c r="D173" s="1">
        <f t="shared" si="11"/>
        <v>50632</v>
      </c>
      <c r="E173" s="3">
        <f>SUM($A$7:A173)</f>
        <v>170995.69608653153</v>
      </c>
      <c r="F173" t="str">
        <f>DATEDIF($D$7,Table1[[#This Row],[Payment Date]],"y")&amp;"y, "&amp;DATEDIF($D$7,Table1[[#This Row],[Payment Date]],"ym")&amp;"m"</f>
        <v>13y, 10m</v>
      </c>
    </row>
    <row r="174" spans="1:6" hidden="1" outlineLevel="1" x14ac:dyDescent="0.3">
      <c r="A174" s="3">
        <f t="shared" si="10"/>
        <v>682.48386032449287</v>
      </c>
      <c r="B174" s="3">
        <f t="shared" si="12"/>
        <v>1317.516139675507</v>
      </c>
      <c r="C174" s="3">
        <f t="shared" si="9"/>
        <v>180678.17994685593</v>
      </c>
      <c r="D174" s="1">
        <f t="shared" si="11"/>
        <v>50663</v>
      </c>
      <c r="E174" s="3">
        <f>SUM($A$7:A174)</f>
        <v>171678.17994685602</v>
      </c>
      <c r="F174" t="str">
        <f>DATEDIF($D$7,Table1[[#This Row],[Payment Date]],"y")&amp;"y, "&amp;DATEDIF($D$7,Table1[[#This Row],[Payment Date]],"ym")&amp;"m"</f>
        <v>13y, 11m</v>
      </c>
    </row>
    <row r="175" spans="1:6" hidden="1" outlineLevel="1" x14ac:dyDescent="0.3">
      <c r="A175" s="3">
        <f t="shared" si="10"/>
        <v>677.54317480070972</v>
      </c>
      <c r="B175" s="3">
        <f t="shared" si="12"/>
        <v>1322.4568251992903</v>
      </c>
      <c r="C175" s="3">
        <f t="shared" si="9"/>
        <v>179355.72312165663</v>
      </c>
      <c r="D175" s="1">
        <f t="shared" si="11"/>
        <v>50693</v>
      </c>
      <c r="E175" s="3">
        <f>SUM($A$7:A175)</f>
        <v>172355.72312165672</v>
      </c>
      <c r="F175" t="str">
        <f>DATEDIF($D$7,Table1[[#This Row],[Payment Date]],"y")&amp;"y, "&amp;DATEDIF($D$7,Table1[[#This Row],[Payment Date]],"ym")&amp;"m"</f>
        <v>14y, 0m</v>
      </c>
    </row>
    <row r="176" spans="1:6" hidden="1" outlineLevel="1" x14ac:dyDescent="0.3">
      <c r="A176" s="3">
        <f t="shared" si="10"/>
        <v>672.58396170621234</v>
      </c>
      <c r="B176" s="3">
        <f t="shared" si="12"/>
        <v>1327.4160382937876</v>
      </c>
      <c r="C176" s="3">
        <f t="shared" si="9"/>
        <v>178028.30708336283</v>
      </c>
      <c r="D176" s="1">
        <f t="shared" si="11"/>
        <v>50724</v>
      </c>
      <c r="E176" s="3">
        <f>SUM($A$7:A176)</f>
        <v>173028.30708336292</v>
      </c>
      <c r="F176" t="str">
        <f>DATEDIF($D$7,Table1[[#This Row],[Payment Date]],"y")&amp;"y, "&amp;DATEDIF($D$7,Table1[[#This Row],[Payment Date]],"ym")&amp;"m"</f>
        <v>14y, 1m</v>
      </c>
    </row>
    <row r="177" spans="1:6" hidden="1" outlineLevel="1" x14ac:dyDescent="0.3">
      <c r="A177" s="3">
        <f t="shared" si="10"/>
        <v>667.60615156261053</v>
      </c>
      <c r="B177" s="3">
        <f t="shared" si="12"/>
        <v>1332.3938484373894</v>
      </c>
      <c r="C177" s="3">
        <f t="shared" si="9"/>
        <v>176695.91323492545</v>
      </c>
      <c r="D177" s="1">
        <f t="shared" si="11"/>
        <v>50754</v>
      </c>
      <c r="E177" s="3">
        <f>SUM($A$7:A177)</f>
        <v>173695.91323492554</v>
      </c>
      <c r="F177" t="str">
        <f>DATEDIF($D$7,Table1[[#This Row],[Payment Date]],"y")&amp;"y, "&amp;DATEDIF($D$7,Table1[[#This Row],[Payment Date]],"ym")&amp;"m"</f>
        <v>14y, 2m</v>
      </c>
    </row>
    <row r="178" spans="1:6" collapsed="1" x14ac:dyDescent="0.3">
      <c r="A178" s="3">
        <f t="shared" si="10"/>
        <v>662.6096746309704</v>
      </c>
      <c r="B178" s="3">
        <f t="shared" si="12"/>
        <v>1337.3903253690296</v>
      </c>
      <c r="C178" s="3">
        <f t="shared" si="9"/>
        <v>175358.52290955643</v>
      </c>
      <c r="D178" s="1">
        <f t="shared" si="11"/>
        <v>50785</v>
      </c>
      <c r="E178" s="3">
        <f>SUM($A$7:A178)</f>
        <v>174358.52290955652</v>
      </c>
      <c r="F178" t="str">
        <f>DATEDIF($D$7,Table1[[#This Row],[Payment Date]],"y")&amp;"y, "&amp;DATEDIF($D$7,Table1[[#This Row],[Payment Date]],"ym")&amp;"m"</f>
        <v>14y, 3m</v>
      </c>
    </row>
    <row r="179" spans="1:6" hidden="1" outlineLevel="1" x14ac:dyDescent="0.3">
      <c r="A179" s="3">
        <f t="shared" si="10"/>
        <v>657.59446091083657</v>
      </c>
      <c r="B179" s="3">
        <f t="shared" si="12"/>
        <v>1342.4055390891635</v>
      </c>
      <c r="C179" s="3">
        <f t="shared" si="9"/>
        <v>174016.11737046725</v>
      </c>
      <c r="D179" s="1">
        <f t="shared" si="11"/>
        <v>50816</v>
      </c>
      <c r="E179" s="3">
        <f>SUM($A$7:A179)</f>
        <v>175016.11737046734</v>
      </c>
      <c r="F179" t="str">
        <f>DATEDIF($D$7,Table1[[#This Row],[Payment Date]],"y")&amp;"y, "&amp;DATEDIF($D$7,Table1[[#This Row],[Payment Date]],"ym")&amp;"m"</f>
        <v>14y, 4m</v>
      </c>
    </row>
    <row r="180" spans="1:6" hidden="1" outlineLevel="1" x14ac:dyDescent="0.3">
      <c r="A180" s="3">
        <f t="shared" si="10"/>
        <v>652.56044013925214</v>
      </c>
      <c r="B180" s="3">
        <f t="shared" si="12"/>
        <v>1347.439559860748</v>
      </c>
      <c r="C180" s="3">
        <f t="shared" si="9"/>
        <v>172668.67781060652</v>
      </c>
      <c r="D180" s="1">
        <f t="shared" si="11"/>
        <v>50844</v>
      </c>
      <c r="E180" s="3">
        <f>SUM($A$7:A180)</f>
        <v>175668.6778106066</v>
      </c>
      <c r="F180" t="str">
        <f>DATEDIF($D$7,Table1[[#This Row],[Payment Date]],"y")&amp;"y, "&amp;DATEDIF($D$7,Table1[[#This Row],[Payment Date]],"ym")&amp;"m"</f>
        <v>14y, 5m</v>
      </c>
    </row>
    <row r="181" spans="1:6" hidden="1" outlineLevel="1" x14ac:dyDescent="0.3">
      <c r="A181" s="3">
        <f t="shared" si="10"/>
        <v>647.50754178977445</v>
      </c>
      <c r="B181" s="3">
        <f t="shared" si="12"/>
        <v>1352.4924582102255</v>
      </c>
      <c r="C181" s="3">
        <f t="shared" si="9"/>
        <v>171316.18535239628</v>
      </c>
      <c r="D181" s="1">
        <f t="shared" si="11"/>
        <v>50875</v>
      </c>
      <c r="E181" s="3">
        <f>SUM($A$7:A181)</f>
        <v>176316.18535239637</v>
      </c>
      <c r="F181" t="str">
        <f>DATEDIF($D$7,Table1[[#This Row],[Payment Date]],"y")&amp;"y, "&amp;DATEDIF($D$7,Table1[[#This Row],[Payment Date]],"ym")&amp;"m"</f>
        <v>14y, 6m</v>
      </c>
    </row>
    <row r="182" spans="1:6" hidden="1" outlineLevel="1" x14ac:dyDescent="0.3">
      <c r="A182" s="3">
        <f t="shared" si="10"/>
        <v>642.43569507148607</v>
      </c>
      <c r="B182" s="3">
        <f t="shared" si="12"/>
        <v>1357.564304928514</v>
      </c>
      <c r="C182" s="3">
        <f t="shared" si="9"/>
        <v>169958.62104746775</v>
      </c>
      <c r="D182" s="1">
        <f t="shared" si="11"/>
        <v>50905</v>
      </c>
      <c r="E182" s="3">
        <f>SUM($A$7:A182)</f>
        <v>176958.62104746784</v>
      </c>
      <c r="F182" t="str">
        <f>DATEDIF($D$7,Table1[[#This Row],[Payment Date]],"y")&amp;"y, "&amp;DATEDIF($D$7,Table1[[#This Row],[Payment Date]],"ym")&amp;"m"</f>
        <v>14y, 7m</v>
      </c>
    </row>
    <row r="183" spans="1:6" hidden="1" outlineLevel="1" x14ac:dyDescent="0.3">
      <c r="A183" s="3">
        <f t="shared" si="10"/>
        <v>637.34482892800406</v>
      </c>
      <c r="B183" s="3">
        <f t="shared" si="12"/>
        <v>1362.6551710719959</v>
      </c>
      <c r="C183" s="3">
        <f t="shared" si="9"/>
        <v>168595.96587639576</v>
      </c>
      <c r="D183" s="1">
        <f t="shared" si="11"/>
        <v>50936</v>
      </c>
      <c r="E183" s="3">
        <f>SUM($A$7:A183)</f>
        <v>177595.96587639584</v>
      </c>
      <c r="F183" t="str">
        <f>DATEDIF($D$7,Table1[[#This Row],[Payment Date]],"y")&amp;"y, "&amp;DATEDIF($D$7,Table1[[#This Row],[Payment Date]],"ym")&amp;"m"</f>
        <v>14y, 8m</v>
      </c>
    </row>
    <row r="184" spans="1:6" hidden="1" outlineLevel="1" x14ac:dyDescent="0.3">
      <c r="A184" s="3">
        <f t="shared" si="10"/>
        <v>632.23487203648403</v>
      </c>
      <c r="B184" s="3">
        <f t="shared" si="12"/>
        <v>1367.7651279635161</v>
      </c>
      <c r="C184" s="3">
        <f t="shared" si="9"/>
        <v>167228.20074843225</v>
      </c>
      <c r="D184" s="1">
        <f t="shared" si="11"/>
        <v>50966</v>
      </c>
      <c r="E184" s="3">
        <f>SUM($A$7:A184)</f>
        <v>178228.20074843234</v>
      </c>
      <c r="F184" t="str">
        <f>DATEDIF($D$7,Table1[[#This Row],[Payment Date]],"y")&amp;"y, "&amp;DATEDIF($D$7,Table1[[#This Row],[Payment Date]],"ym")&amp;"m"</f>
        <v>14y, 9m</v>
      </c>
    </row>
    <row r="185" spans="1:6" hidden="1" outlineLevel="1" x14ac:dyDescent="0.3">
      <c r="A185" s="3">
        <f t="shared" si="10"/>
        <v>627.1057528066209</v>
      </c>
      <c r="B185" s="3">
        <f t="shared" si="12"/>
        <v>1372.8942471933792</v>
      </c>
      <c r="C185" s="3">
        <f t="shared" si="9"/>
        <v>165855.30650123887</v>
      </c>
      <c r="D185" s="1">
        <f t="shared" si="11"/>
        <v>50997</v>
      </c>
      <c r="E185" s="3">
        <f>SUM($A$7:A185)</f>
        <v>178855.30650123896</v>
      </c>
      <c r="F185" t="str">
        <f>DATEDIF($D$7,Table1[[#This Row],[Payment Date]],"y")&amp;"y, "&amp;DATEDIF($D$7,Table1[[#This Row],[Payment Date]],"ym")&amp;"m"</f>
        <v>14y, 10m</v>
      </c>
    </row>
    <row r="186" spans="1:6" hidden="1" outlineLevel="1" x14ac:dyDescent="0.3">
      <c r="A186" s="3">
        <f t="shared" si="10"/>
        <v>621.95739937964572</v>
      </c>
      <c r="B186" s="3">
        <f t="shared" si="12"/>
        <v>1378.0426006203543</v>
      </c>
      <c r="C186" s="3">
        <f t="shared" si="9"/>
        <v>164477.26390061851</v>
      </c>
      <c r="D186" s="1">
        <f t="shared" si="11"/>
        <v>51028</v>
      </c>
      <c r="E186" s="3">
        <f>SUM($A$7:A186)</f>
        <v>179477.26390061859</v>
      </c>
      <c r="F186" t="str">
        <f>DATEDIF($D$7,Table1[[#This Row],[Payment Date]],"y")&amp;"y, "&amp;DATEDIF($D$7,Table1[[#This Row],[Payment Date]],"ym")&amp;"m"</f>
        <v>14y, 11m</v>
      </c>
    </row>
    <row r="187" spans="1:6" hidden="1" outlineLevel="1" x14ac:dyDescent="0.3">
      <c r="A187" s="3">
        <f t="shared" si="10"/>
        <v>616.78973962731936</v>
      </c>
      <c r="B187" s="3">
        <f t="shared" si="12"/>
        <v>1383.2102603726808</v>
      </c>
      <c r="C187" s="3">
        <f t="shared" si="9"/>
        <v>163094.05364024584</v>
      </c>
      <c r="D187" s="1">
        <f t="shared" si="11"/>
        <v>51058</v>
      </c>
      <c r="E187" s="3">
        <f>SUM($A$7:A187)</f>
        <v>180094.05364024593</v>
      </c>
      <c r="F187" t="str">
        <f>DATEDIF($D$7,Table1[[#This Row],[Payment Date]],"y")&amp;"y, "&amp;DATEDIF($D$7,Table1[[#This Row],[Payment Date]],"ym")&amp;"m"</f>
        <v>15y, 0m</v>
      </c>
    </row>
    <row r="188" spans="1:6" hidden="1" outlineLevel="1" x14ac:dyDescent="0.3">
      <c r="A188" s="3">
        <f t="shared" si="10"/>
        <v>611.60270115092192</v>
      </c>
      <c r="B188" s="3">
        <f t="shared" si="12"/>
        <v>1388.3972988490782</v>
      </c>
      <c r="C188" s="3">
        <f t="shared" si="9"/>
        <v>161705.65634139677</v>
      </c>
      <c r="D188" s="1">
        <f t="shared" si="11"/>
        <v>51089</v>
      </c>
      <c r="E188" s="3">
        <f>SUM($A$7:A188)</f>
        <v>180705.65634139685</v>
      </c>
      <c r="F188" t="str">
        <f>DATEDIF($D$7,Table1[[#This Row],[Payment Date]],"y")&amp;"y, "&amp;DATEDIF($D$7,Table1[[#This Row],[Payment Date]],"ym")&amp;"m"</f>
        <v>15y, 1m</v>
      </c>
    </row>
    <row r="189" spans="1:6" hidden="1" outlineLevel="1" x14ac:dyDescent="0.3">
      <c r="A189" s="3">
        <f t="shared" si="10"/>
        <v>606.39621128023782</v>
      </c>
      <c r="B189" s="3">
        <f t="shared" si="12"/>
        <v>1393.6037887197622</v>
      </c>
      <c r="C189" s="3">
        <f t="shared" si="9"/>
        <v>160312.05255267699</v>
      </c>
      <c r="D189" s="1">
        <f t="shared" si="11"/>
        <v>51119</v>
      </c>
      <c r="E189" s="3">
        <f>SUM($A$7:A189)</f>
        <v>181312.05255267708</v>
      </c>
      <c r="F189" t="str">
        <f>DATEDIF($D$7,Table1[[#This Row],[Payment Date]],"y")&amp;"y, "&amp;DATEDIF($D$7,Table1[[#This Row],[Payment Date]],"ym")&amp;"m"</f>
        <v>15y, 2m</v>
      </c>
    </row>
    <row r="190" spans="1:6" collapsed="1" x14ac:dyDescent="0.3">
      <c r="A190" s="3">
        <f t="shared" si="10"/>
        <v>601.17019707253871</v>
      </c>
      <c r="B190" s="3">
        <f t="shared" si="12"/>
        <v>1398.8298029274613</v>
      </c>
      <c r="C190" s="3">
        <f t="shared" si="9"/>
        <v>158913.22274974952</v>
      </c>
      <c r="D190" s="1">
        <f t="shared" si="11"/>
        <v>51150</v>
      </c>
      <c r="E190" s="3">
        <f>SUM($A$7:A190)</f>
        <v>181913.22274974961</v>
      </c>
      <c r="F190" t="str">
        <f>DATEDIF($D$7,Table1[[#This Row],[Payment Date]],"y")&amp;"y, "&amp;DATEDIF($D$7,Table1[[#This Row],[Payment Date]],"ym")&amp;"m"</f>
        <v>15y, 3m</v>
      </c>
    </row>
    <row r="191" spans="1:6" hidden="1" outlineLevel="1" x14ac:dyDescent="0.3">
      <c r="A191" s="3">
        <f t="shared" si="10"/>
        <v>595.92458531156069</v>
      </c>
      <c r="B191" s="3">
        <f t="shared" si="12"/>
        <v>1404.0754146884392</v>
      </c>
      <c r="C191" s="3">
        <f t="shared" si="9"/>
        <v>157509.14733506108</v>
      </c>
      <c r="D191" s="1">
        <f t="shared" si="11"/>
        <v>51181</v>
      </c>
      <c r="E191" s="3">
        <f>SUM($A$7:A191)</f>
        <v>182509.14733506116</v>
      </c>
      <c r="F191" t="str">
        <f>DATEDIF($D$7,Table1[[#This Row],[Payment Date]],"y")&amp;"y, "&amp;DATEDIF($D$7,Table1[[#This Row],[Payment Date]],"ym")&amp;"m"</f>
        <v>15y, 4m</v>
      </c>
    </row>
    <row r="192" spans="1:6" hidden="1" outlineLevel="1" x14ac:dyDescent="0.3">
      <c r="A192" s="3">
        <f t="shared" si="10"/>
        <v>590.65930250647898</v>
      </c>
      <c r="B192" s="3">
        <f t="shared" si="12"/>
        <v>1409.340697493521</v>
      </c>
      <c r="C192" s="3">
        <f t="shared" si="9"/>
        <v>156099.80663756756</v>
      </c>
      <c r="D192" s="1">
        <f t="shared" si="11"/>
        <v>51210</v>
      </c>
      <c r="E192" s="3">
        <f>SUM($A$7:A192)</f>
        <v>183099.80663756764</v>
      </c>
      <c r="F192" t="str">
        <f>DATEDIF($D$7,Table1[[#This Row],[Payment Date]],"y")&amp;"y, "&amp;DATEDIF($D$7,Table1[[#This Row],[Payment Date]],"ym")&amp;"m"</f>
        <v>15y, 5m</v>
      </c>
    </row>
    <row r="193" spans="1:6" hidden="1" outlineLevel="1" x14ac:dyDescent="0.3">
      <c r="A193" s="3">
        <f t="shared" si="10"/>
        <v>585.37427489087838</v>
      </c>
      <c r="B193" s="3">
        <f t="shared" si="12"/>
        <v>1414.6257251091215</v>
      </c>
      <c r="C193" s="3">
        <f t="shared" si="9"/>
        <v>154685.18091245843</v>
      </c>
      <c r="D193" s="1">
        <f t="shared" si="11"/>
        <v>51241</v>
      </c>
      <c r="E193" s="3">
        <f>SUM($A$7:A193)</f>
        <v>183685.18091245851</v>
      </c>
      <c r="F193" t="str">
        <f>DATEDIF($D$7,Table1[[#This Row],[Payment Date]],"y")&amp;"y, "&amp;DATEDIF($D$7,Table1[[#This Row],[Payment Date]],"ym")&amp;"m"</f>
        <v>15y, 6m</v>
      </c>
    </row>
    <row r="194" spans="1:6" hidden="1" outlineLevel="1" x14ac:dyDescent="0.3">
      <c r="A194" s="3">
        <f t="shared" si="10"/>
        <v>580.06942842171907</v>
      </c>
      <c r="B194" s="3">
        <f t="shared" si="12"/>
        <v>1419.9305715782809</v>
      </c>
      <c r="C194" s="3">
        <f t="shared" si="9"/>
        <v>153265.25034088016</v>
      </c>
      <c r="D194" s="1">
        <f t="shared" si="11"/>
        <v>51271</v>
      </c>
      <c r="E194" s="3">
        <f>SUM($A$7:A194)</f>
        <v>184265.25034088024</v>
      </c>
      <c r="F194" t="str">
        <f>DATEDIF($D$7,Table1[[#This Row],[Payment Date]],"y")&amp;"y, "&amp;DATEDIF($D$7,Table1[[#This Row],[Payment Date]],"ym")&amp;"m"</f>
        <v>15y, 7m</v>
      </c>
    </row>
    <row r="195" spans="1:6" hidden="1" outlineLevel="1" x14ac:dyDescent="0.3">
      <c r="A195" s="3">
        <f t="shared" si="10"/>
        <v>574.74468877830054</v>
      </c>
      <c r="B195" s="3">
        <f t="shared" si="12"/>
        <v>1425.2553112216995</v>
      </c>
      <c r="C195" s="3">
        <f t="shared" si="9"/>
        <v>151839.99502965846</v>
      </c>
      <c r="D195" s="1">
        <f t="shared" si="11"/>
        <v>51302</v>
      </c>
      <c r="E195" s="3">
        <f>SUM($A$7:A195)</f>
        <v>184839.99502965854</v>
      </c>
      <c r="F195" t="str">
        <f>DATEDIF($D$7,Table1[[#This Row],[Payment Date]],"y")&amp;"y, "&amp;DATEDIF($D$7,Table1[[#This Row],[Payment Date]],"ym")&amp;"m"</f>
        <v>15y, 8m</v>
      </c>
    </row>
    <row r="196" spans="1:6" hidden="1" outlineLevel="1" x14ac:dyDescent="0.3">
      <c r="A196" s="3">
        <f t="shared" si="10"/>
        <v>569.39998136121915</v>
      </c>
      <c r="B196" s="3">
        <f t="shared" si="12"/>
        <v>1430.600018638781</v>
      </c>
      <c r="C196" s="3">
        <f t="shared" si="9"/>
        <v>150409.39501101969</v>
      </c>
      <c r="D196" s="1">
        <f t="shared" si="11"/>
        <v>51332</v>
      </c>
      <c r="E196" s="3">
        <f>SUM($A$7:A196)</f>
        <v>185409.39501101978</v>
      </c>
      <c r="F196" t="str">
        <f>DATEDIF($D$7,Table1[[#This Row],[Payment Date]],"y")&amp;"y, "&amp;DATEDIF($D$7,Table1[[#This Row],[Payment Date]],"ym")&amp;"m"</f>
        <v>15y, 9m</v>
      </c>
    </row>
    <row r="197" spans="1:6" hidden="1" outlineLevel="1" x14ac:dyDescent="0.3">
      <c r="A197" s="3">
        <f t="shared" si="10"/>
        <v>564.03523129132384</v>
      </c>
      <c r="B197" s="3">
        <f t="shared" si="12"/>
        <v>1435.9647687086763</v>
      </c>
      <c r="C197" s="3">
        <f t="shared" si="9"/>
        <v>148973.43024231101</v>
      </c>
      <c r="D197" s="1">
        <f t="shared" si="11"/>
        <v>51363</v>
      </c>
      <c r="E197" s="3">
        <f>SUM($A$7:A197)</f>
        <v>185973.43024231109</v>
      </c>
      <c r="F197" t="str">
        <f>DATEDIF($D$7,Table1[[#This Row],[Payment Date]],"y")&amp;"y, "&amp;DATEDIF($D$7,Table1[[#This Row],[Payment Date]],"ym")&amp;"m"</f>
        <v>15y, 10m</v>
      </c>
    </row>
    <row r="198" spans="1:6" hidden="1" outlineLevel="1" x14ac:dyDescent="0.3">
      <c r="A198" s="3">
        <f t="shared" si="10"/>
        <v>558.65036340866629</v>
      </c>
      <c r="B198" s="3">
        <f t="shared" si="12"/>
        <v>1441.3496365913338</v>
      </c>
      <c r="C198" s="3">
        <f t="shared" ref="C198:C261" si="13">C197-B198</f>
        <v>147532.08060571968</v>
      </c>
      <c r="D198" s="1">
        <f t="shared" si="11"/>
        <v>51394</v>
      </c>
      <c r="E198" s="3">
        <f>SUM($A$7:A198)</f>
        <v>186532.08060571976</v>
      </c>
      <c r="F198" t="str">
        <f>DATEDIF($D$7,Table1[[#This Row],[Payment Date]],"y")&amp;"y, "&amp;DATEDIF($D$7,Table1[[#This Row],[Payment Date]],"ym")&amp;"m"</f>
        <v>15y, 11m</v>
      </c>
    </row>
    <row r="199" spans="1:6" hidden="1" outlineLevel="1" x14ac:dyDescent="0.3">
      <c r="A199" s="3">
        <f t="shared" ref="A199:A262" si="14">IF(C198&lt;0,0,C198*$D$1/12)</f>
        <v>553.24530227144874</v>
      </c>
      <c r="B199" s="3">
        <f t="shared" si="12"/>
        <v>1446.7546977285513</v>
      </c>
      <c r="C199" s="3">
        <f t="shared" si="13"/>
        <v>146085.32590799112</v>
      </c>
      <c r="D199" s="1">
        <f t="shared" si="11"/>
        <v>51424</v>
      </c>
      <c r="E199" s="3">
        <f>SUM($A$7:A199)</f>
        <v>187085.32590799121</v>
      </c>
      <c r="F199" t="str">
        <f>DATEDIF($D$7,Table1[[#This Row],[Payment Date]],"y")&amp;"y, "&amp;DATEDIF($D$7,Table1[[#This Row],[Payment Date]],"ym")&amp;"m"</f>
        <v>16y, 0m</v>
      </c>
    </row>
    <row r="200" spans="1:6" hidden="1" outlineLevel="1" x14ac:dyDescent="0.3">
      <c r="A200" s="3">
        <f t="shared" si="14"/>
        <v>547.81997215496665</v>
      </c>
      <c r="B200" s="3">
        <f t="shared" si="12"/>
        <v>1452.1800278450332</v>
      </c>
      <c r="C200" s="3">
        <f t="shared" si="13"/>
        <v>144633.1458801461</v>
      </c>
      <c r="D200" s="1">
        <f t="shared" si="11"/>
        <v>51455</v>
      </c>
      <c r="E200" s="3">
        <f>SUM($A$7:A200)</f>
        <v>187633.14588014618</v>
      </c>
      <c r="F200" t="str">
        <f>DATEDIF($D$7,Table1[[#This Row],[Payment Date]],"y")&amp;"y, "&amp;DATEDIF($D$7,Table1[[#This Row],[Payment Date]],"ym")&amp;"m"</f>
        <v>16y, 1m</v>
      </c>
    </row>
    <row r="201" spans="1:6" hidden="1" outlineLevel="1" x14ac:dyDescent="0.3">
      <c r="A201" s="3">
        <f t="shared" si="14"/>
        <v>542.37429705054785</v>
      </c>
      <c r="B201" s="3">
        <f t="shared" si="12"/>
        <v>1457.6257029494523</v>
      </c>
      <c r="C201" s="3">
        <f t="shared" si="13"/>
        <v>143175.52017719665</v>
      </c>
      <c r="D201" s="1">
        <f t="shared" ref="D201:D264" si="15">EDATE(D200,1)</f>
        <v>51485</v>
      </c>
      <c r="E201" s="3">
        <f>SUM($A$7:A201)</f>
        <v>188175.52017719674</v>
      </c>
      <c r="F201" t="str">
        <f>DATEDIF($D$7,Table1[[#This Row],[Payment Date]],"y")&amp;"y, "&amp;DATEDIF($D$7,Table1[[#This Row],[Payment Date]],"ym")&amp;"m"</f>
        <v>16y, 2m</v>
      </c>
    </row>
    <row r="202" spans="1:6" collapsed="1" x14ac:dyDescent="0.3">
      <c r="A202" s="3">
        <f t="shared" si="14"/>
        <v>536.90820066448748</v>
      </c>
      <c r="B202" s="3">
        <f t="shared" si="12"/>
        <v>1463.0917993355124</v>
      </c>
      <c r="C202" s="3">
        <f t="shared" si="13"/>
        <v>141712.42837786113</v>
      </c>
      <c r="D202" s="1">
        <f t="shared" si="15"/>
        <v>51516</v>
      </c>
      <c r="E202" s="3">
        <f>SUM($A$7:A202)</f>
        <v>188712.42837786122</v>
      </c>
      <c r="F202" t="str">
        <f>DATEDIF($D$7,Table1[[#This Row],[Payment Date]],"y")&amp;"y, "&amp;DATEDIF($D$7,Table1[[#This Row],[Payment Date]],"ym")&amp;"m"</f>
        <v>16y, 3m</v>
      </c>
    </row>
    <row r="203" spans="1:6" hidden="1" outlineLevel="1" x14ac:dyDescent="0.3">
      <c r="A203" s="3">
        <f t="shared" si="14"/>
        <v>531.42160641697922</v>
      </c>
      <c r="B203" s="3">
        <f t="shared" si="12"/>
        <v>1468.5783935830209</v>
      </c>
      <c r="C203" s="3">
        <f t="shared" si="13"/>
        <v>140243.84998427812</v>
      </c>
      <c r="D203" s="1">
        <f t="shared" si="15"/>
        <v>51547</v>
      </c>
      <c r="E203" s="3">
        <f>SUM($A$7:A203)</f>
        <v>189243.8499842782</v>
      </c>
      <c r="F203" t="str">
        <f>DATEDIF($D$7,Table1[[#This Row],[Payment Date]],"y")&amp;"y, "&amp;DATEDIF($D$7,Table1[[#This Row],[Payment Date]],"ym")&amp;"m"</f>
        <v>16y, 4m</v>
      </c>
    </row>
    <row r="204" spans="1:6" hidden="1" outlineLevel="1" x14ac:dyDescent="0.3">
      <c r="A204" s="3">
        <f t="shared" si="14"/>
        <v>525.91443744104288</v>
      </c>
      <c r="B204" s="3">
        <f t="shared" si="12"/>
        <v>1474.085562558957</v>
      </c>
      <c r="C204" s="3">
        <f t="shared" si="13"/>
        <v>138769.76442171916</v>
      </c>
      <c r="D204" s="1">
        <f t="shared" si="15"/>
        <v>51575</v>
      </c>
      <c r="E204" s="3">
        <f>SUM($A$7:A204)</f>
        <v>189769.76442171924</v>
      </c>
      <c r="F204" t="str">
        <f>DATEDIF($D$7,Table1[[#This Row],[Payment Date]],"y")&amp;"y, "&amp;DATEDIF($D$7,Table1[[#This Row],[Payment Date]],"ym")&amp;"m"</f>
        <v>16y, 5m</v>
      </c>
    </row>
    <row r="205" spans="1:6" hidden="1" outlineLevel="1" x14ac:dyDescent="0.3">
      <c r="A205" s="3">
        <f t="shared" si="14"/>
        <v>520.38661658144679</v>
      </c>
      <c r="B205" s="3">
        <f t="shared" si="12"/>
        <v>1479.6133834185532</v>
      </c>
      <c r="C205" s="3">
        <f t="shared" si="13"/>
        <v>137290.1510383006</v>
      </c>
      <c r="D205" s="1">
        <f t="shared" si="15"/>
        <v>51606</v>
      </c>
      <c r="E205" s="3">
        <f>SUM($A$7:A205)</f>
        <v>190290.15103830068</v>
      </c>
      <c r="F205" t="str">
        <f>DATEDIF($D$7,Table1[[#This Row],[Payment Date]],"y")&amp;"y, "&amp;DATEDIF($D$7,Table1[[#This Row],[Payment Date]],"ym")&amp;"m"</f>
        <v>16y, 6m</v>
      </c>
    </row>
    <row r="206" spans="1:6" hidden="1" outlineLevel="1" x14ac:dyDescent="0.3">
      <c r="A206" s="3">
        <f t="shared" si="14"/>
        <v>514.83806639362717</v>
      </c>
      <c r="B206" s="3">
        <f t="shared" si="12"/>
        <v>1485.1619336063727</v>
      </c>
      <c r="C206" s="3">
        <f t="shared" si="13"/>
        <v>135804.98910469422</v>
      </c>
      <c r="D206" s="1">
        <f t="shared" si="15"/>
        <v>51636</v>
      </c>
      <c r="E206" s="3">
        <f>SUM($A$7:A206)</f>
        <v>190804.98910469431</v>
      </c>
      <c r="F206" t="str">
        <f>DATEDIF($D$7,Table1[[#This Row],[Payment Date]],"y")&amp;"y, "&amp;DATEDIF($D$7,Table1[[#This Row],[Payment Date]],"ym")&amp;"m"</f>
        <v>16y, 7m</v>
      </c>
    </row>
    <row r="207" spans="1:6" hidden="1" outlineLevel="1" x14ac:dyDescent="0.3">
      <c r="A207" s="3">
        <f t="shared" si="14"/>
        <v>509.26870914260331</v>
      </c>
      <c r="B207" s="3">
        <f t="shared" si="12"/>
        <v>1490.7312908573967</v>
      </c>
      <c r="C207" s="3">
        <f t="shared" si="13"/>
        <v>134314.25781383683</v>
      </c>
      <c r="D207" s="1">
        <f t="shared" si="15"/>
        <v>51667</v>
      </c>
      <c r="E207" s="3">
        <f>SUM($A$7:A207)</f>
        <v>191314.25781383691</v>
      </c>
      <c r="F207" t="str">
        <f>DATEDIF($D$7,Table1[[#This Row],[Payment Date]],"y")&amp;"y, "&amp;DATEDIF($D$7,Table1[[#This Row],[Payment Date]],"ym")&amp;"m"</f>
        <v>16y, 8m</v>
      </c>
    </row>
    <row r="208" spans="1:6" hidden="1" outlineLevel="1" x14ac:dyDescent="0.3">
      <c r="A208" s="3">
        <f t="shared" si="14"/>
        <v>503.67846680188808</v>
      </c>
      <c r="B208" s="3">
        <f t="shared" si="12"/>
        <v>1496.3215331981119</v>
      </c>
      <c r="C208" s="3">
        <f t="shared" si="13"/>
        <v>132817.93628063871</v>
      </c>
      <c r="D208" s="1">
        <f t="shared" si="15"/>
        <v>51697</v>
      </c>
      <c r="E208" s="3">
        <f>SUM($A$7:A208)</f>
        <v>191817.93628063879</v>
      </c>
      <c r="F208" t="str">
        <f>DATEDIF($D$7,Table1[[#This Row],[Payment Date]],"y")&amp;"y, "&amp;DATEDIF($D$7,Table1[[#This Row],[Payment Date]],"ym")&amp;"m"</f>
        <v>16y, 9m</v>
      </c>
    </row>
    <row r="209" spans="1:6" hidden="1" outlineLevel="1" x14ac:dyDescent="0.3">
      <c r="A209" s="3">
        <f t="shared" si="14"/>
        <v>498.06726105239517</v>
      </c>
      <c r="B209" s="3">
        <f t="shared" si="12"/>
        <v>1501.9327389476048</v>
      </c>
      <c r="C209" s="3">
        <f t="shared" si="13"/>
        <v>131316.00354169111</v>
      </c>
      <c r="D209" s="1">
        <f t="shared" si="15"/>
        <v>51728</v>
      </c>
      <c r="E209" s="3">
        <f>SUM($A$7:A209)</f>
        <v>192316.0035416912</v>
      </c>
      <c r="F209" t="str">
        <f>DATEDIF($D$7,Table1[[#This Row],[Payment Date]],"y")&amp;"y, "&amp;DATEDIF($D$7,Table1[[#This Row],[Payment Date]],"ym")&amp;"m"</f>
        <v>16y, 10m</v>
      </c>
    </row>
    <row r="210" spans="1:6" hidden="1" outlineLevel="1" x14ac:dyDescent="0.3">
      <c r="A210" s="3">
        <f t="shared" si="14"/>
        <v>492.4350132813417</v>
      </c>
      <c r="B210" s="3">
        <f t="shared" si="12"/>
        <v>1507.5649867186582</v>
      </c>
      <c r="C210" s="3">
        <f t="shared" si="13"/>
        <v>129808.43855497245</v>
      </c>
      <c r="D210" s="1">
        <f t="shared" si="15"/>
        <v>51759</v>
      </c>
      <c r="E210" s="3">
        <f>SUM($A$7:A210)</f>
        <v>192808.43855497256</v>
      </c>
      <c r="F210" t="str">
        <f>DATEDIF($D$7,Table1[[#This Row],[Payment Date]],"y")&amp;"y, "&amp;DATEDIF($D$7,Table1[[#This Row],[Payment Date]],"ym")&amp;"m"</f>
        <v>16y, 11m</v>
      </c>
    </row>
    <row r="211" spans="1:6" hidden="1" outlineLevel="1" x14ac:dyDescent="0.3">
      <c r="A211" s="3">
        <f t="shared" si="14"/>
        <v>486.78164458114674</v>
      </c>
      <c r="B211" s="3">
        <f t="shared" si="12"/>
        <v>1513.2183554188532</v>
      </c>
      <c r="C211" s="3">
        <f t="shared" si="13"/>
        <v>128295.2201995536</v>
      </c>
      <c r="D211" s="1">
        <f t="shared" si="15"/>
        <v>51789</v>
      </c>
      <c r="E211" s="3">
        <f>SUM($A$7:A211)</f>
        <v>193295.2201995537</v>
      </c>
      <c r="F211" t="str">
        <f>DATEDIF($D$7,Table1[[#This Row],[Payment Date]],"y")&amp;"y, "&amp;DATEDIF($D$7,Table1[[#This Row],[Payment Date]],"ym")&amp;"m"</f>
        <v>17y, 0m</v>
      </c>
    </row>
    <row r="212" spans="1:6" hidden="1" outlineLevel="1" x14ac:dyDescent="0.3">
      <c r="A212" s="3">
        <f t="shared" si="14"/>
        <v>481.107075748326</v>
      </c>
      <c r="B212" s="3">
        <f t="shared" si="12"/>
        <v>1518.892924251674</v>
      </c>
      <c r="C212" s="3">
        <f t="shared" si="13"/>
        <v>126776.32727530193</v>
      </c>
      <c r="D212" s="1">
        <f t="shared" si="15"/>
        <v>51820</v>
      </c>
      <c r="E212" s="3">
        <f>SUM($A$7:A212)</f>
        <v>193776.32727530203</v>
      </c>
      <c r="F212" t="str">
        <f>DATEDIF($D$7,Table1[[#This Row],[Payment Date]],"y")&amp;"y, "&amp;DATEDIF($D$7,Table1[[#This Row],[Payment Date]],"ym")&amp;"m"</f>
        <v>17y, 1m</v>
      </c>
    </row>
    <row r="213" spans="1:6" hidden="1" outlineLevel="1" x14ac:dyDescent="0.3">
      <c r="A213" s="3">
        <f t="shared" si="14"/>
        <v>475.41122728238224</v>
      </c>
      <c r="B213" s="3">
        <f t="shared" si="12"/>
        <v>1524.5887727176178</v>
      </c>
      <c r="C213" s="3">
        <f t="shared" si="13"/>
        <v>125251.73850258431</v>
      </c>
      <c r="D213" s="1">
        <f t="shared" si="15"/>
        <v>51850</v>
      </c>
      <c r="E213" s="3">
        <f>SUM($A$7:A213)</f>
        <v>194251.7385025844</v>
      </c>
      <c r="F213" t="str">
        <f>DATEDIF($D$7,Table1[[#This Row],[Payment Date]],"y")&amp;"y, "&amp;DATEDIF($D$7,Table1[[#This Row],[Payment Date]],"ym")&amp;"m"</f>
        <v>17y, 2m</v>
      </c>
    </row>
    <row r="214" spans="1:6" collapsed="1" x14ac:dyDescent="0.3">
      <c r="A214" s="3">
        <f t="shared" si="14"/>
        <v>469.6940193846911</v>
      </c>
      <c r="B214" s="3">
        <f t="shared" si="12"/>
        <v>1530.305980615309</v>
      </c>
      <c r="C214" s="3">
        <f t="shared" si="13"/>
        <v>123721.43252196901</v>
      </c>
      <c r="D214" s="1">
        <f t="shared" si="15"/>
        <v>51881</v>
      </c>
      <c r="E214" s="3">
        <f>SUM($A$7:A214)</f>
        <v>194721.43252196908</v>
      </c>
      <c r="F214" t="str">
        <f>DATEDIF($D$7,Table1[[#This Row],[Payment Date]],"y")&amp;"y, "&amp;DATEDIF($D$7,Table1[[#This Row],[Payment Date]],"ym")&amp;"m"</f>
        <v>17y, 3m</v>
      </c>
    </row>
    <row r="215" spans="1:6" hidden="1" outlineLevel="1" x14ac:dyDescent="0.3">
      <c r="A215" s="3">
        <f t="shared" si="14"/>
        <v>463.95537195738376</v>
      </c>
      <c r="B215" s="3">
        <f t="shared" ref="B215:B278" si="16">IF(A215=0,0,$D$2-A215)</f>
        <v>1536.0446280426163</v>
      </c>
      <c r="C215" s="3">
        <f t="shared" si="13"/>
        <v>122185.3878939264</v>
      </c>
      <c r="D215" s="1">
        <f t="shared" si="15"/>
        <v>51912</v>
      </c>
      <c r="E215" s="3">
        <f>SUM($A$7:A215)</f>
        <v>195185.38789392647</v>
      </c>
      <c r="F215" t="str">
        <f>DATEDIF($D$7,Table1[[#This Row],[Payment Date]],"y")&amp;"y, "&amp;DATEDIF($D$7,Table1[[#This Row],[Payment Date]],"ym")&amp;"m"</f>
        <v>17y, 4m</v>
      </c>
    </row>
    <row r="216" spans="1:6" hidden="1" outlineLevel="1" x14ac:dyDescent="0.3">
      <c r="A216" s="3">
        <f t="shared" si="14"/>
        <v>458.19520460222401</v>
      </c>
      <c r="B216" s="3">
        <f t="shared" si="16"/>
        <v>1541.8047953977759</v>
      </c>
      <c r="C216" s="3">
        <f t="shared" si="13"/>
        <v>120643.58309852862</v>
      </c>
      <c r="D216" s="1">
        <f t="shared" si="15"/>
        <v>51940</v>
      </c>
      <c r="E216" s="3">
        <f>SUM($A$7:A216)</f>
        <v>195643.5830985287</v>
      </c>
      <c r="F216" t="str">
        <f>DATEDIF($D$7,Table1[[#This Row],[Payment Date]],"y")&amp;"y, "&amp;DATEDIF($D$7,Table1[[#This Row],[Payment Date]],"ym")&amp;"m"</f>
        <v>17y, 5m</v>
      </c>
    </row>
    <row r="217" spans="1:6" hidden="1" outlineLevel="1" x14ac:dyDescent="0.3">
      <c r="A217" s="3">
        <f t="shared" si="14"/>
        <v>452.4134366194823</v>
      </c>
      <c r="B217" s="3">
        <f t="shared" si="16"/>
        <v>1547.5865633805176</v>
      </c>
      <c r="C217" s="3">
        <f t="shared" si="13"/>
        <v>119095.99653514809</v>
      </c>
      <c r="D217" s="1">
        <f t="shared" si="15"/>
        <v>51971</v>
      </c>
      <c r="E217" s="3">
        <f>SUM($A$7:A217)</f>
        <v>196095.99653514818</v>
      </c>
      <c r="F217" t="str">
        <f>DATEDIF($D$7,Table1[[#This Row],[Payment Date]],"y")&amp;"y, "&amp;DATEDIF($D$7,Table1[[#This Row],[Payment Date]],"ym")&amp;"m"</f>
        <v>17y, 6m</v>
      </c>
    </row>
    <row r="218" spans="1:6" hidden="1" outlineLevel="1" x14ac:dyDescent="0.3">
      <c r="A218" s="3">
        <f t="shared" si="14"/>
        <v>446.60998700680534</v>
      </c>
      <c r="B218" s="3">
        <f t="shared" si="16"/>
        <v>1553.3900129931947</v>
      </c>
      <c r="C218" s="3">
        <f t="shared" si="13"/>
        <v>117542.60652215489</v>
      </c>
      <c r="D218" s="1">
        <f t="shared" si="15"/>
        <v>52001</v>
      </c>
      <c r="E218" s="3">
        <f>SUM($A$7:A218)</f>
        <v>196542.60652215499</v>
      </c>
      <c r="F218" t="str">
        <f>DATEDIF($D$7,Table1[[#This Row],[Payment Date]],"y")&amp;"y, "&amp;DATEDIF($D$7,Table1[[#This Row],[Payment Date]],"ym")&amp;"m"</f>
        <v>17y, 7m</v>
      </c>
    </row>
    <row r="219" spans="1:6" hidden="1" outlineLevel="1" x14ac:dyDescent="0.3">
      <c r="A219" s="3">
        <f t="shared" si="14"/>
        <v>440.78477445808085</v>
      </c>
      <c r="B219" s="3">
        <f t="shared" si="16"/>
        <v>1559.2152255419192</v>
      </c>
      <c r="C219" s="3">
        <f t="shared" si="13"/>
        <v>115983.39129661297</v>
      </c>
      <c r="D219" s="1">
        <f t="shared" si="15"/>
        <v>52032</v>
      </c>
      <c r="E219" s="3">
        <f>SUM($A$7:A219)</f>
        <v>196983.39129661309</v>
      </c>
      <c r="F219" t="str">
        <f>DATEDIF($D$7,Table1[[#This Row],[Payment Date]],"y")&amp;"y, "&amp;DATEDIF($D$7,Table1[[#This Row],[Payment Date]],"ym")&amp;"m"</f>
        <v>17y, 8m</v>
      </c>
    </row>
    <row r="220" spans="1:6" hidden="1" outlineLevel="1" x14ac:dyDescent="0.3">
      <c r="A220" s="3">
        <f t="shared" si="14"/>
        <v>434.9377173622986</v>
      </c>
      <c r="B220" s="3">
        <f t="shared" si="16"/>
        <v>1565.0622826377014</v>
      </c>
      <c r="C220" s="3">
        <f t="shared" si="13"/>
        <v>114418.32901397526</v>
      </c>
      <c r="D220" s="1">
        <f t="shared" si="15"/>
        <v>52062</v>
      </c>
      <c r="E220" s="3">
        <f>SUM($A$7:A220)</f>
        <v>197418.3290139754</v>
      </c>
      <c r="F220" t="str">
        <f>DATEDIF($D$7,Table1[[#This Row],[Payment Date]],"y")&amp;"y, "&amp;DATEDIF($D$7,Table1[[#This Row],[Payment Date]],"ym")&amp;"m"</f>
        <v>17y, 9m</v>
      </c>
    </row>
    <row r="221" spans="1:6" hidden="1" outlineLevel="1" x14ac:dyDescent="0.3">
      <c r="A221" s="3">
        <f t="shared" si="14"/>
        <v>429.06873380240722</v>
      </c>
      <c r="B221" s="3">
        <f t="shared" si="16"/>
        <v>1570.9312661975928</v>
      </c>
      <c r="C221" s="3">
        <f t="shared" si="13"/>
        <v>112847.39774777766</v>
      </c>
      <c r="D221" s="1">
        <f t="shared" si="15"/>
        <v>52093</v>
      </c>
      <c r="E221" s="3">
        <f>SUM($A$7:A221)</f>
        <v>197847.39774777781</v>
      </c>
      <c r="F221" t="str">
        <f>DATEDIF($D$7,Table1[[#This Row],[Payment Date]],"y")&amp;"y, "&amp;DATEDIF($D$7,Table1[[#This Row],[Payment Date]],"ym")&amp;"m"</f>
        <v>17y, 10m</v>
      </c>
    </row>
    <row r="222" spans="1:6" hidden="1" outlineLevel="1" x14ac:dyDescent="0.3">
      <c r="A222" s="3">
        <f t="shared" si="14"/>
        <v>423.17774155416623</v>
      </c>
      <c r="B222" s="3">
        <f t="shared" si="16"/>
        <v>1576.8222584458338</v>
      </c>
      <c r="C222" s="3">
        <f t="shared" si="13"/>
        <v>111270.57548933184</v>
      </c>
      <c r="D222" s="1">
        <f t="shared" si="15"/>
        <v>52124</v>
      </c>
      <c r="E222" s="3">
        <f>SUM($A$7:A222)</f>
        <v>198270.57548933197</v>
      </c>
      <c r="F222" t="str">
        <f>DATEDIF($D$7,Table1[[#This Row],[Payment Date]],"y")&amp;"y, "&amp;DATEDIF($D$7,Table1[[#This Row],[Payment Date]],"ym")&amp;"m"</f>
        <v>17y, 11m</v>
      </c>
    </row>
    <row r="223" spans="1:6" hidden="1" outlineLevel="1" x14ac:dyDescent="0.3">
      <c r="A223" s="3">
        <f t="shared" si="14"/>
        <v>417.26465808499438</v>
      </c>
      <c r="B223" s="3">
        <f t="shared" si="16"/>
        <v>1582.7353419150056</v>
      </c>
      <c r="C223" s="3">
        <f t="shared" si="13"/>
        <v>109687.84014741683</v>
      </c>
      <c r="D223" s="1">
        <f t="shared" si="15"/>
        <v>52154</v>
      </c>
      <c r="E223" s="3">
        <f>SUM($A$7:A223)</f>
        <v>198687.84014741695</v>
      </c>
      <c r="F223" t="str">
        <f>DATEDIF($D$7,Table1[[#This Row],[Payment Date]],"y")&amp;"y, "&amp;DATEDIF($D$7,Table1[[#This Row],[Payment Date]],"ym")&amp;"m"</f>
        <v>18y, 0m</v>
      </c>
    </row>
    <row r="224" spans="1:6" hidden="1" outlineLevel="1" x14ac:dyDescent="0.3">
      <c r="A224" s="3">
        <f t="shared" si="14"/>
        <v>411.32940055281307</v>
      </c>
      <c r="B224" s="3">
        <f t="shared" si="16"/>
        <v>1588.670599447187</v>
      </c>
      <c r="C224" s="3">
        <f t="shared" si="13"/>
        <v>108099.16954796965</v>
      </c>
      <c r="D224" s="1">
        <f t="shared" si="15"/>
        <v>52185</v>
      </c>
      <c r="E224" s="3">
        <f>SUM($A$7:A224)</f>
        <v>199099.16954796977</v>
      </c>
      <c r="F224" t="str">
        <f>DATEDIF($D$7,Table1[[#This Row],[Payment Date]],"y")&amp;"y, "&amp;DATEDIF($D$7,Table1[[#This Row],[Payment Date]],"ym")&amp;"m"</f>
        <v>18y, 1m</v>
      </c>
    </row>
    <row r="225" spans="1:6" hidden="1" outlineLevel="1" x14ac:dyDescent="0.3">
      <c r="A225" s="3">
        <f t="shared" si="14"/>
        <v>405.37188580488618</v>
      </c>
      <c r="B225" s="3">
        <f t="shared" si="16"/>
        <v>1594.6281141951138</v>
      </c>
      <c r="C225" s="3">
        <f t="shared" si="13"/>
        <v>106504.54143377453</v>
      </c>
      <c r="D225" s="1">
        <f t="shared" si="15"/>
        <v>52215</v>
      </c>
      <c r="E225" s="3">
        <f>SUM($A$7:A225)</f>
        <v>199504.54143377466</v>
      </c>
      <c r="F225" t="str">
        <f>DATEDIF($D$7,Table1[[#This Row],[Payment Date]],"y")&amp;"y, "&amp;DATEDIF($D$7,Table1[[#This Row],[Payment Date]],"ym")&amp;"m"</f>
        <v>18y, 2m</v>
      </c>
    </row>
    <row r="226" spans="1:6" collapsed="1" x14ac:dyDescent="0.3">
      <c r="A226" s="3">
        <f t="shared" si="14"/>
        <v>399.39203037665447</v>
      </c>
      <c r="B226" s="3">
        <f t="shared" si="16"/>
        <v>1600.6079696233455</v>
      </c>
      <c r="C226" s="3">
        <f t="shared" si="13"/>
        <v>104903.93346415118</v>
      </c>
      <c r="D226" s="1">
        <f t="shared" si="15"/>
        <v>52246</v>
      </c>
      <c r="E226" s="3">
        <f>SUM($A$7:A226)</f>
        <v>199903.93346415131</v>
      </c>
      <c r="F226" t="str">
        <f>DATEDIF($D$7,Table1[[#This Row],[Payment Date]],"y")&amp;"y, "&amp;DATEDIF($D$7,Table1[[#This Row],[Payment Date]],"ym")&amp;"m"</f>
        <v>18y, 3m</v>
      </c>
    </row>
    <row r="227" spans="1:6" hidden="1" outlineLevel="1" x14ac:dyDescent="0.3">
      <c r="A227" s="3">
        <f t="shared" si="14"/>
        <v>393.38975049056694</v>
      </c>
      <c r="B227" s="3">
        <f t="shared" si="16"/>
        <v>1606.6102495094331</v>
      </c>
      <c r="C227" s="3">
        <f t="shared" si="13"/>
        <v>103297.32321464174</v>
      </c>
      <c r="D227" s="1">
        <f t="shared" si="15"/>
        <v>52277</v>
      </c>
      <c r="E227" s="3">
        <f>SUM($A$7:A227)</f>
        <v>200297.32321464189</v>
      </c>
      <c r="F227" t="str">
        <f>DATEDIF($D$7,Table1[[#This Row],[Payment Date]],"y")&amp;"y, "&amp;DATEDIF($D$7,Table1[[#This Row],[Payment Date]],"ym")&amp;"m"</f>
        <v>18y, 4m</v>
      </c>
    </row>
    <row r="228" spans="1:6" hidden="1" outlineLevel="1" x14ac:dyDescent="0.3">
      <c r="A228" s="3">
        <f t="shared" si="14"/>
        <v>387.36496205490653</v>
      </c>
      <c r="B228" s="3">
        <f t="shared" si="16"/>
        <v>1612.6350379450935</v>
      </c>
      <c r="C228" s="3">
        <f t="shared" si="13"/>
        <v>101684.68817669665</v>
      </c>
      <c r="D228" s="1">
        <f t="shared" si="15"/>
        <v>52305</v>
      </c>
      <c r="E228" s="3">
        <f>SUM($A$7:A228)</f>
        <v>200684.6881766968</v>
      </c>
      <c r="F228" t="str">
        <f>DATEDIF($D$7,Table1[[#This Row],[Payment Date]],"y")&amp;"y, "&amp;DATEDIF($D$7,Table1[[#This Row],[Payment Date]],"ym")&amp;"m"</f>
        <v>18y, 5m</v>
      </c>
    </row>
    <row r="229" spans="1:6" hidden="1" outlineLevel="1" x14ac:dyDescent="0.3">
      <c r="A229" s="3">
        <f t="shared" si="14"/>
        <v>381.31758066261244</v>
      </c>
      <c r="B229" s="3">
        <f t="shared" si="16"/>
        <v>1618.6824193373875</v>
      </c>
      <c r="C229" s="3">
        <f t="shared" si="13"/>
        <v>100066.00575735926</v>
      </c>
      <c r="D229" s="1">
        <f t="shared" si="15"/>
        <v>52336</v>
      </c>
      <c r="E229" s="3">
        <f>SUM($A$7:A229)</f>
        <v>201066.00575735941</v>
      </c>
      <c r="F229" t="str">
        <f>DATEDIF($D$7,Table1[[#This Row],[Payment Date]],"y")&amp;"y, "&amp;DATEDIF($D$7,Table1[[#This Row],[Payment Date]],"ym")&amp;"m"</f>
        <v>18y, 6m</v>
      </c>
    </row>
    <row r="230" spans="1:6" hidden="1" outlineLevel="1" x14ac:dyDescent="0.3">
      <c r="A230" s="3">
        <f t="shared" si="14"/>
        <v>375.24752159009722</v>
      </c>
      <c r="B230" s="3">
        <f t="shared" si="16"/>
        <v>1624.7524784099028</v>
      </c>
      <c r="C230" s="3">
        <f t="shared" si="13"/>
        <v>98441.253278949356</v>
      </c>
      <c r="D230" s="1">
        <f t="shared" si="15"/>
        <v>52366</v>
      </c>
      <c r="E230" s="3">
        <f>SUM($A$7:A230)</f>
        <v>201441.2532789495</v>
      </c>
      <c r="F230" t="str">
        <f>DATEDIF($D$7,Table1[[#This Row],[Payment Date]],"y")&amp;"y, "&amp;DATEDIF($D$7,Table1[[#This Row],[Payment Date]],"ym")&amp;"m"</f>
        <v>18y, 7m</v>
      </c>
    </row>
    <row r="231" spans="1:6" hidden="1" outlineLevel="1" x14ac:dyDescent="0.3">
      <c r="A231" s="3">
        <f t="shared" si="14"/>
        <v>369.15469979606002</v>
      </c>
      <c r="B231" s="3">
        <f t="shared" si="16"/>
        <v>1630.84530020394</v>
      </c>
      <c r="C231" s="3">
        <f t="shared" si="13"/>
        <v>96810.40797874541</v>
      </c>
      <c r="D231" s="1">
        <f t="shared" si="15"/>
        <v>52397</v>
      </c>
      <c r="E231" s="3">
        <f>SUM($A$7:A231)</f>
        <v>201810.40797874556</v>
      </c>
      <c r="F231" t="str">
        <f>DATEDIF($D$7,Table1[[#This Row],[Payment Date]],"y")&amp;"y, "&amp;DATEDIF($D$7,Table1[[#This Row],[Payment Date]],"ym")&amp;"m"</f>
        <v>18y, 8m</v>
      </c>
    </row>
    <row r="232" spans="1:6" hidden="1" outlineLevel="1" x14ac:dyDescent="0.3">
      <c r="A232" s="3">
        <f t="shared" si="14"/>
        <v>363.03902992029526</v>
      </c>
      <c r="B232" s="3">
        <f t="shared" si="16"/>
        <v>1636.9609700797048</v>
      </c>
      <c r="C232" s="3">
        <f t="shared" si="13"/>
        <v>95173.447008665709</v>
      </c>
      <c r="D232" s="1">
        <f t="shared" si="15"/>
        <v>52427</v>
      </c>
      <c r="E232" s="3">
        <f>SUM($A$7:A232)</f>
        <v>202173.44700866585</v>
      </c>
      <c r="F232" t="str">
        <f>DATEDIF($D$7,Table1[[#This Row],[Payment Date]],"y")&amp;"y, "&amp;DATEDIF($D$7,Table1[[#This Row],[Payment Date]],"ym")&amp;"m"</f>
        <v>18y, 9m</v>
      </c>
    </row>
    <row r="233" spans="1:6" hidden="1" outlineLevel="1" x14ac:dyDescent="0.3">
      <c r="A233" s="3">
        <f t="shared" si="14"/>
        <v>356.90042628249643</v>
      </c>
      <c r="B233" s="3">
        <f t="shared" si="16"/>
        <v>1643.0995737175035</v>
      </c>
      <c r="C233" s="3">
        <f t="shared" si="13"/>
        <v>93530.347434948198</v>
      </c>
      <c r="D233" s="1">
        <f t="shared" si="15"/>
        <v>52458</v>
      </c>
      <c r="E233" s="3">
        <f>SUM($A$7:A233)</f>
        <v>202530.34743494834</v>
      </c>
      <c r="F233" t="str">
        <f>DATEDIF($D$7,Table1[[#This Row],[Payment Date]],"y")&amp;"y, "&amp;DATEDIF($D$7,Table1[[#This Row],[Payment Date]],"ym")&amp;"m"</f>
        <v>18y, 10m</v>
      </c>
    </row>
    <row r="234" spans="1:6" hidden="1" outlineLevel="1" x14ac:dyDescent="0.3">
      <c r="A234" s="3">
        <f t="shared" si="14"/>
        <v>350.73880288105573</v>
      </c>
      <c r="B234" s="3">
        <f t="shared" si="16"/>
        <v>1649.2611971189442</v>
      </c>
      <c r="C234" s="3">
        <f t="shared" si="13"/>
        <v>91881.086237829251</v>
      </c>
      <c r="D234" s="1">
        <f t="shared" si="15"/>
        <v>52489</v>
      </c>
      <c r="E234" s="3">
        <f>SUM($A$7:A234)</f>
        <v>202881.08623782941</v>
      </c>
      <c r="F234" t="str">
        <f>DATEDIF($D$7,Table1[[#This Row],[Payment Date]],"y")&amp;"y, "&amp;DATEDIF($D$7,Table1[[#This Row],[Payment Date]],"ym")&amp;"m"</f>
        <v>18y, 11m</v>
      </c>
    </row>
    <row r="235" spans="1:6" hidden="1" outlineLevel="1" x14ac:dyDescent="0.3">
      <c r="A235" s="3">
        <f t="shared" si="14"/>
        <v>344.55407339185967</v>
      </c>
      <c r="B235" s="3">
        <f t="shared" si="16"/>
        <v>1655.4459266081403</v>
      </c>
      <c r="C235" s="3">
        <f t="shared" si="13"/>
        <v>90225.640311221112</v>
      </c>
      <c r="D235" s="1">
        <f t="shared" si="15"/>
        <v>52519</v>
      </c>
      <c r="E235" s="3">
        <f>SUM($A$7:A235)</f>
        <v>203225.64031122127</v>
      </c>
      <c r="F235" t="str">
        <f>DATEDIF($D$7,Table1[[#This Row],[Payment Date]],"y")&amp;"y, "&amp;DATEDIF($D$7,Table1[[#This Row],[Payment Date]],"ym")&amp;"m"</f>
        <v>19y, 0m</v>
      </c>
    </row>
    <row r="236" spans="1:6" hidden="1" outlineLevel="1" x14ac:dyDescent="0.3">
      <c r="A236" s="3">
        <f t="shared" si="14"/>
        <v>338.34615116707914</v>
      </c>
      <c r="B236" s="3">
        <f t="shared" si="16"/>
        <v>1661.6538488329209</v>
      </c>
      <c r="C236" s="3">
        <f t="shared" si="13"/>
        <v>88563.986462388188</v>
      </c>
      <c r="D236" s="1">
        <f t="shared" si="15"/>
        <v>52550</v>
      </c>
      <c r="E236" s="3">
        <f>SUM($A$7:A236)</f>
        <v>203563.98646238836</v>
      </c>
      <c r="F236" t="str">
        <f>DATEDIF($D$7,Table1[[#This Row],[Payment Date]],"y")&amp;"y, "&amp;DATEDIF($D$7,Table1[[#This Row],[Payment Date]],"ym")&amp;"m"</f>
        <v>19y, 1m</v>
      </c>
    </row>
    <row r="237" spans="1:6" hidden="1" outlineLevel="1" x14ac:dyDescent="0.3">
      <c r="A237" s="3">
        <f t="shared" si="14"/>
        <v>332.11494923395566</v>
      </c>
      <c r="B237" s="3">
        <f t="shared" si="16"/>
        <v>1667.8850507660443</v>
      </c>
      <c r="C237" s="3">
        <f t="shared" si="13"/>
        <v>86896.101411622149</v>
      </c>
      <c r="D237" s="1">
        <f t="shared" si="15"/>
        <v>52580</v>
      </c>
      <c r="E237" s="3">
        <f>SUM($A$7:A237)</f>
        <v>203896.10141162231</v>
      </c>
      <c r="F237" t="str">
        <f>DATEDIF($D$7,Table1[[#This Row],[Payment Date]],"y")&amp;"y, "&amp;DATEDIF($D$7,Table1[[#This Row],[Payment Date]],"ym")&amp;"m"</f>
        <v>19y, 2m</v>
      </c>
    </row>
    <row r="238" spans="1:6" collapsed="1" x14ac:dyDescent="0.3">
      <c r="A238" s="3">
        <f t="shared" si="14"/>
        <v>325.86038029358303</v>
      </c>
      <c r="B238" s="3">
        <f t="shared" si="16"/>
        <v>1674.1396197064169</v>
      </c>
      <c r="C238" s="3">
        <f t="shared" si="13"/>
        <v>85221.961791915732</v>
      </c>
      <c r="D238" s="1">
        <f t="shared" si="15"/>
        <v>52611</v>
      </c>
      <c r="E238" s="3">
        <f>SUM($A$7:A238)</f>
        <v>204221.96179191588</v>
      </c>
      <c r="F238" t="str">
        <f>DATEDIF($D$7,Table1[[#This Row],[Payment Date]],"y")&amp;"y, "&amp;DATEDIF($D$7,Table1[[#This Row],[Payment Date]],"ym")&amp;"m"</f>
        <v>19y, 3m</v>
      </c>
    </row>
    <row r="239" spans="1:6" hidden="1" outlineLevel="1" x14ac:dyDescent="0.3">
      <c r="A239" s="3">
        <f t="shared" si="14"/>
        <v>319.58235671968401</v>
      </c>
      <c r="B239" s="3">
        <f t="shared" si="16"/>
        <v>1680.417643280316</v>
      </c>
      <c r="C239" s="3">
        <f t="shared" si="13"/>
        <v>83541.54414863541</v>
      </c>
      <c r="D239" s="1">
        <f t="shared" si="15"/>
        <v>52642</v>
      </c>
      <c r="E239" s="3">
        <f>SUM($A$7:A239)</f>
        <v>204541.54414863556</v>
      </c>
      <c r="F239" t="str">
        <f>DATEDIF($D$7,Table1[[#This Row],[Payment Date]],"y")&amp;"y, "&amp;DATEDIF($D$7,Table1[[#This Row],[Payment Date]],"ym")&amp;"m"</f>
        <v>19y, 4m</v>
      </c>
    </row>
    <row r="240" spans="1:6" hidden="1" outlineLevel="1" x14ac:dyDescent="0.3">
      <c r="A240" s="3">
        <f t="shared" si="14"/>
        <v>313.28079055738277</v>
      </c>
      <c r="B240" s="3">
        <f t="shared" si="16"/>
        <v>1686.7192094426173</v>
      </c>
      <c r="C240" s="3">
        <f t="shared" si="13"/>
        <v>81854.824939192797</v>
      </c>
      <c r="D240" s="1">
        <f t="shared" si="15"/>
        <v>52671</v>
      </c>
      <c r="E240" s="3">
        <f>SUM($A$7:A240)</f>
        <v>204854.82493919294</v>
      </c>
      <c r="F240" t="str">
        <f>DATEDIF($D$7,Table1[[#This Row],[Payment Date]],"y")&amp;"y, "&amp;DATEDIF($D$7,Table1[[#This Row],[Payment Date]],"ym")&amp;"m"</f>
        <v>19y, 5m</v>
      </c>
    </row>
    <row r="241" spans="1:6" hidden="1" outlineLevel="1" x14ac:dyDescent="0.3">
      <c r="A241" s="3">
        <f t="shared" si="14"/>
        <v>306.95559352197296</v>
      </c>
      <c r="B241" s="3">
        <f t="shared" si="16"/>
        <v>1693.044406478027</v>
      </c>
      <c r="C241" s="3">
        <f t="shared" si="13"/>
        <v>80161.780532714765</v>
      </c>
      <c r="D241" s="1">
        <f t="shared" si="15"/>
        <v>52702</v>
      </c>
      <c r="E241" s="3">
        <f>SUM($A$7:A241)</f>
        <v>205161.78053271491</v>
      </c>
      <c r="F241" t="str">
        <f>DATEDIF($D$7,Table1[[#This Row],[Payment Date]],"y")&amp;"y, "&amp;DATEDIF($D$7,Table1[[#This Row],[Payment Date]],"ym")&amp;"m"</f>
        <v>19y, 6m</v>
      </c>
    </row>
    <row r="242" spans="1:6" hidden="1" outlineLevel="1" x14ac:dyDescent="0.3">
      <c r="A242" s="3">
        <f t="shared" si="14"/>
        <v>300.60667699768038</v>
      </c>
      <c r="B242" s="3">
        <f t="shared" si="16"/>
        <v>1699.3933230023197</v>
      </c>
      <c r="C242" s="3">
        <f t="shared" si="13"/>
        <v>78462.38720971244</v>
      </c>
      <c r="D242" s="1">
        <f t="shared" si="15"/>
        <v>52732</v>
      </c>
      <c r="E242" s="3">
        <f>SUM($A$7:A242)</f>
        <v>205462.38720971259</v>
      </c>
      <c r="F242" t="str">
        <f>DATEDIF($D$7,Table1[[#This Row],[Payment Date]],"y")&amp;"y, "&amp;DATEDIF($D$7,Table1[[#This Row],[Payment Date]],"ym")&amp;"m"</f>
        <v>19y, 7m</v>
      </c>
    </row>
    <row r="243" spans="1:6" hidden="1" outlineLevel="1" x14ac:dyDescent="0.3">
      <c r="A243" s="3">
        <f t="shared" si="14"/>
        <v>294.23395203642161</v>
      </c>
      <c r="B243" s="3">
        <f t="shared" si="16"/>
        <v>1705.7660479635783</v>
      </c>
      <c r="C243" s="3">
        <f t="shared" si="13"/>
        <v>76756.621161748859</v>
      </c>
      <c r="D243" s="1">
        <f t="shared" si="15"/>
        <v>52763</v>
      </c>
      <c r="E243" s="3">
        <f>SUM($A$7:A243)</f>
        <v>205756.621161749</v>
      </c>
      <c r="F243" t="str">
        <f>DATEDIF($D$7,Table1[[#This Row],[Payment Date]],"y")&amp;"y, "&amp;DATEDIF($D$7,Table1[[#This Row],[Payment Date]],"ym")&amp;"m"</f>
        <v>19y, 8m</v>
      </c>
    </row>
    <row r="244" spans="1:6" hidden="1" outlineLevel="1" x14ac:dyDescent="0.3">
      <c r="A244" s="3">
        <f t="shared" si="14"/>
        <v>287.8373293565582</v>
      </c>
      <c r="B244" s="3">
        <f t="shared" si="16"/>
        <v>1712.1626706434417</v>
      </c>
      <c r="C244" s="3">
        <f t="shared" si="13"/>
        <v>75044.458491105412</v>
      </c>
      <c r="D244" s="1">
        <f t="shared" si="15"/>
        <v>52793</v>
      </c>
      <c r="E244" s="3">
        <f>SUM($A$7:A244)</f>
        <v>206044.45849110556</v>
      </c>
      <c r="F244" t="str">
        <f>DATEDIF($D$7,Table1[[#This Row],[Payment Date]],"y")&amp;"y, "&amp;DATEDIF($D$7,Table1[[#This Row],[Payment Date]],"ym")&amp;"m"</f>
        <v>19y, 9m</v>
      </c>
    </row>
    <row r="245" spans="1:6" hidden="1" outlineLevel="1" x14ac:dyDescent="0.3">
      <c r="A245" s="3">
        <f t="shared" si="14"/>
        <v>281.41671934164532</v>
      </c>
      <c r="B245" s="3">
        <f t="shared" si="16"/>
        <v>1718.5832806583546</v>
      </c>
      <c r="C245" s="3">
        <f t="shared" si="13"/>
        <v>73325.875210447062</v>
      </c>
      <c r="D245" s="1">
        <f t="shared" si="15"/>
        <v>52824</v>
      </c>
      <c r="E245" s="3">
        <f>SUM($A$7:A245)</f>
        <v>206325.87521044721</v>
      </c>
      <c r="F245" t="str">
        <f>DATEDIF($D$7,Table1[[#This Row],[Payment Date]],"y")&amp;"y, "&amp;DATEDIF($D$7,Table1[[#This Row],[Payment Date]],"ym")&amp;"m"</f>
        <v>19y, 10m</v>
      </c>
    </row>
    <row r="246" spans="1:6" hidden="1" outlineLevel="1" x14ac:dyDescent="0.3">
      <c r="A246" s="3">
        <f t="shared" si="14"/>
        <v>274.97203203917644</v>
      </c>
      <c r="B246" s="3">
        <f t="shared" si="16"/>
        <v>1725.0279679608236</v>
      </c>
      <c r="C246" s="3">
        <f t="shared" si="13"/>
        <v>71600.847242486241</v>
      </c>
      <c r="D246" s="1">
        <f t="shared" si="15"/>
        <v>52855</v>
      </c>
      <c r="E246" s="3">
        <f>SUM($A$7:A246)</f>
        <v>206600.84724248637</v>
      </c>
      <c r="F246" t="str">
        <f>DATEDIF($D$7,Table1[[#This Row],[Payment Date]],"y")&amp;"y, "&amp;DATEDIF($D$7,Table1[[#This Row],[Payment Date]],"ym")&amp;"m"</f>
        <v>19y, 11m</v>
      </c>
    </row>
    <row r="247" spans="1:6" hidden="1" outlineLevel="1" x14ac:dyDescent="0.3">
      <c r="A247" s="3">
        <f t="shared" si="14"/>
        <v>268.5031771593234</v>
      </c>
      <c r="B247" s="3">
        <f t="shared" si="16"/>
        <v>1731.4968228406765</v>
      </c>
      <c r="C247" s="3">
        <f t="shared" si="13"/>
        <v>69869.350419645561</v>
      </c>
      <c r="D247" s="1">
        <f t="shared" si="15"/>
        <v>52885</v>
      </c>
      <c r="E247" s="3">
        <f>SUM($A$7:A247)</f>
        <v>206869.35041964569</v>
      </c>
      <c r="F247" t="str">
        <f>DATEDIF($D$7,Table1[[#This Row],[Payment Date]],"y")&amp;"y, "&amp;DATEDIF($D$7,Table1[[#This Row],[Payment Date]],"ym")&amp;"m"</f>
        <v>20y, 0m</v>
      </c>
    </row>
    <row r="248" spans="1:6" hidden="1" outlineLevel="1" x14ac:dyDescent="0.3">
      <c r="A248" s="3">
        <f t="shared" si="14"/>
        <v>262.01006407367083</v>
      </c>
      <c r="B248" s="3">
        <f t="shared" si="16"/>
        <v>1737.9899359263291</v>
      </c>
      <c r="C248" s="3">
        <f t="shared" si="13"/>
        <v>68131.36048371924</v>
      </c>
      <c r="D248" s="1">
        <f t="shared" si="15"/>
        <v>52916</v>
      </c>
      <c r="E248" s="3">
        <f>SUM($A$7:A248)</f>
        <v>207131.36048371936</v>
      </c>
      <c r="F248" t="str">
        <f>DATEDIF($D$7,Table1[[#This Row],[Payment Date]],"y")&amp;"y, "&amp;DATEDIF($D$7,Table1[[#This Row],[Payment Date]],"ym")&amp;"m"</f>
        <v>20y, 1m</v>
      </c>
    </row>
    <row r="249" spans="1:6" hidden="1" outlineLevel="1" x14ac:dyDescent="0.3">
      <c r="A249" s="3">
        <f t="shared" si="14"/>
        <v>255.49260181394712</v>
      </c>
      <c r="B249" s="3">
        <f t="shared" si="16"/>
        <v>1744.5073981860528</v>
      </c>
      <c r="C249" s="3">
        <f t="shared" si="13"/>
        <v>66386.853085533192</v>
      </c>
      <c r="D249" s="1">
        <f t="shared" si="15"/>
        <v>52946</v>
      </c>
      <c r="E249" s="3">
        <f>SUM($A$7:A249)</f>
        <v>207386.85308553331</v>
      </c>
      <c r="F249" t="str">
        <f>DATEDIF($D$7,Table1[[#This Row],[Payment Date]],"y")&amp;"y, "&amp;DATEDIF($D$7,Table1[[#This Row],[Payment Date]],"ym")&amp;"m"</f>
        <v>20y, 2m</v>
      </c>
    </row>
    <row r="250" spans="1:6" collapsed="1" x14ac:dyDescent="0.3">
      <c r="A250" s="3">
        <f t="shared" si="14"/>
        <v>248.95069907074947</v>
      </c>
      <c r="B250" s="3">
        <f t="shared" si="16"/>
        <v>1751.0493009292504</v>
      </c>
      <c r="C250" s="3">
        <f t="shared" si="13"/>
        <v>64635.803784603944</v>
      </c>
      <c r="D250" s="1">
        <f t="shared" si="15"/>
        <v>52977</v>
      </c>
      <c r="E250" s="3">
        <f>SUM($A$7:A250)</f>
        <v>207635.80378460407</v>
      </c>
      <c r="F250" t="str">
        <f>DATEDIF($D$7,Table1[[#This Row],[Payment Date]],"y")&amp;"y, "&amp;DATEDIF($D$7,Table1[[#This Row],[Payment Date]],"ym")&amp;"m"</f>
        <v>20y, 3m</v>
      </c>
    </row>
    <row r="251" spans="1:6" hidden="1" outlineLevel="1" x14ac:dyDescent="0.3">
      <c r="A251" s="3">
        <f t="shared" si="14"/>
        <v>242.38426419226479</v>
      </c>
      <c r="B251" s="3">
        <f t="shared" si="16"/>
        <v>1757.6157358077353</v>
      </c>
      <c r="C251" s="3">
        <f t="shared" si="13"/>
        <v>62878.188048796212</v>
      </c>
      <c r="D251" s="1">
        <f t="shared" si="15"/>
        <v>53008</v>
      </c>
      <c r="E251" s="3">
        <f>SUM($A$7:A251)</f>
        <v>207878.18804879632</v>
      </c>
      <c r="F251" t="str">
        <f>DATEDIF($D$7,Table1[[#This Row],[Payment Date]],"y")&amp;"y, "&amp;DATEDIF($D$7,Table1[[#This Row],[Payment Date]],"ym")&amp;"m"</f>
        <v>20y, 4m</v>
      </c>
    </row>
    <row r="252" spans="1:6" hidden="1" outlineLevel="1" x14ac:dyDescent="0.3">
      <c r="A252" s="3">
        <f t="shared" si="14"/>
        <v>235.79320518298576</v>
      </c>
      <c r="B252" s="3">
        <f t="shared" si="16"/>
        <v>1764.2067948170143</v>
      </c>
      <c r="C252" s="3">
        <f t="shared" si="13"/>
        <v>61113.981253979196</v>
      </c>
      <c r="D252" s="1">
        <f t="shared" si="15"/>
        <v>53036</v>
      </c>
      <c r="E252" s="3">
        <f>SUM($A$7:A252)</f>
        <v>208113.98125397932</v>
      </c>
      <c r="F252" t="str">
        <f>DATEDIF($D$7,Table1[[#This Row],[Payment Date]],"y")&amp;"y, "&amp;DATEDIF($D$7,Table1[[#This Row],[Payment Date]],"ym")&amp;"m"</f>
        <v>20y, 5m</v>
      </c>
    </row>
    <row r="253" spans="1:6" hidden="1" outlineLevel="1" x14ac:dyDescent="0.3">
      <c r="A253" s="3">
        <f t="shared" si="14"/>
        <v>229.17742970242196</v>
      </c>
      <c r="B253" s="3">
        <f t="shared" si="16"/>
        <v>1770.8225702975781</v>
      </c>
      <c r="C253" s="3">
        <f t="shared" si="13"/>
        <v>59343.15868368162</v>
      </c>
      <c r="D253" s="1">
        <f t="shared" si="15"/>
        <v>53067</v>
      </c>
      <c r="E253" s="3">
        <f>SUM($A$7:A253)</f>
        <v>208343.15868368174</v>
      </c>
      <c r="F253" t="str">
        <f>DATEDIF($D$7,Table1[[#This Row],[Payment Date]],"y")&amp;"y, "&amp;DATEDIF($D$7,Table1[[#This Row],[Payment Date]],"ym")&amp;"m"</f>
        <v>20y, 6m</v>
      </c>
    </row>
    <row r="254" spans="1:6" hidden="1" outlineLevel="1" x14ac:dyDescent="0.3">
      <c r="A254" s="3">
        <f t="shared" si="14"/>
        <v>222.53684506380606</v>
      </c>
      <c r="B254" s="3">
        <f t="shared" si="16"/>
        <v>1777.4631549361939</v>
      </c>
      <c r="C254" s="3">
        <f t="shared" si="13"/>
        <v>57565.695528745426</v>
      </c>
      <c r="D254" s="1">
        <f t="shared" si="15"/>
        <v>53097</v>
      </c>
      <c r="E254" s="3">
        <f>SUM($A$7:A254)</f>
        <v>208565.69552874556</v>
      </c>
      <c r="F254" t="str">
        <f>DATEDIF($D$7,Table1[[#This Row],[Payment Date]],"y")&amp;"y, "&amp;DATEDIF($D$7,Table1[[#This Row],[Payment Date]],"ym")&amp;"m"</f>
        <v>20y, 7m</v>
      </c>
    </row>
    <row r="255" spans="1:6" hidden="1" outlineLevel="1" x14ac:dyDescent="0.3">
      <c r="A255" s="3">
        <f t="shared" si="14"/>
        <v>215.87135823279536</v>
      </c>
      <c r="B255" s="3">
        <f t="shared" si="16"/>
        <v>1784.1286417672047</v>
      </c>
      <c r="C255" s="3">
        <f t="shared" si="13"/>
        <v>55781.566886978224</v>
      </c>
      <c r="D255" s="1">
        <f t="shared" si="15"/>
        <v>53128</v>
      </c>
      <c r="E255" s="3">
        <f>SUM($A$7:A255)</f>
        <v>208781.56688697837</v>
      </c>
      <c r="F255" t="str">
        <f>DATEDIF($D$7,Table1[[#This Row],[Payment Date]],"y")&amp;"y, "&amp;DATEDIF($D$7,Table1[[#This Row],[Payment Date]],"ym")&amp;"m"</f>
        <v>20y, 8m</v>
      </c>
    </row>
    <row r="256" spans="1:6" hidden="1" outlineLevel="1" x14ac:dyDescent="0.3">
      <c r="A256" s="3">
        <f t="shared" si="14"/>
        <v>209.18087582616832</v>
      </c>
      <c r="B256" s="3">
        <f t="shared" si="16"/>
        <v>1790.8191241738316</v>
      </c>
      <c r="C256" s="3">
        <f t="shared" si="13"/>
        <v>53990.747762804393</v>
      </c>
      <c r="D256" s="1">
        <f t="shared" si="15"/>
        <v>53158</v>
      </c>
      <c r="E256" s="3">
        <f>SUM($A$7:A256)</f>
        <v>208990.74776280453</v>
      </c>
      <c r="F256" t="str">
        <f>DATEDIF($D$7,Table1[[#This Row],[Payment Date]],"y")&amp;"y, "&amp;DATEDIF($D$7,Table1[[#This Row],[Payment Date]],"ym")&amp;"m"</f>
        <v>20y, 9m</v>
      </c>
    </row>
    <row r="257" spans="1:6" hidden="1" outlineLevel="1" x14ac:dyDescent="0.3">
      <c r="A257" s="3">
        <f t="shared" si="14"/>
        <v>202.46530411051648</v>
      </c>
      <c r="B257" s="3">
        <f t="shared" si="16"/>
        <v>1797.5346958894836</v>
      </c>
      <c r="C257" s="3">
        <f t="shared" si="13"/>
        <v>52193.213066914912</v>
      </c>
      <c r="D257" s="1">
        <f t="shared" si="15"/>
        <v>53189</v>
      </c>
      <c r="E257" s="3">
        <f>SUM($A$7:A257)</f>
        <v>209193.21306691505</v>
      </c>
      <c r="F257" t="str">
        <f>DATEDIF($D$7,Table1[[#This Row],[Payment Date]],"y")&amp;"y, "&amp;DATEDIF($D$7,Table1[[#This Row],[Payment Date]],"ym")&amp;"m"</f>
        <v>20y, 10m</v>
      </c>
    </row>
    <row r="258" spans="1:6" hidden="1" outlineLevel="1" x14ac:dyDescent="0.3">
      <c r="A258" s="3">
        <f t="shared" si="14"/>
        <v>195.72454900093092</v>
      </c>
      <c r="B258" s="3">
        <f t="shared" si="16"/>
        <v>1804.2754509990691</v>
      </c>
      <c r="C258" s="3">
        <f t="shared" si="13"/>
        <v>50388.937615915842</v>
      </c>
      <c r="D258" s="1">
        <f t="shared" si="15"/>
        <v>53220</v>
      </c>
      <c r="E258" s="3">
        <f>SUM($A$7:A258)</f>
        <v>209388.93761591599</v>
      </c>
      <c r="F258" t="str">
        <f>DATEDIF($D$7,Table1[[#This Row],[Payment Date]],"y")&amp;"y, "&amp;DATEDIF($D$7,Table1[[#This Row],[Payment Date]],"ym")&amp;"m"</f>
        <v>20y, 11m</v>
      </c>
    </row>
    <row r="259" spans="1:6" hidden="1" outlineLevel="1" x14ac:dyDescent="0.3">
      <c r="A259" s="3">
        <f t="shared" si="14"/>
        <v>188.9585160596844</v>
      </c>
      <c r="B259" s="3">
        <f t="shared" si="16"/>
        <v>1811.0414839403156</v>
      </c>
      <c r="C259" s="3">
        <f t="shared" si="13"/>
        <v>48577.896131975525</v>
      </c>
      <c r="D259" s="1">
        <f t="shared" si="15"/>
        <v>53250</v>
      </c>
      <c r="E259" s="3">
        <f>SUM($A$7:A259)</f>
        <v>209577.89613197566</v>
      </c>
      <c r="F259" t="str">
        <f>DATEDIF($D$7,Table1[[#This Row],[Payment Date]],"y")&amp;"y, "&amp;DATEDIF($D$7,Table1[[#This Row],[Payment Date]],"ym")&amp;"m"</f>
        <v>21y, 0m</v>
      </c>
    </row>
    <row r="260" spans="1:6" hidden="1" outlineLevel="1" x14ac:dyDescent="0.3">
      <c r="A260" s="3">
        <f t="shared" si="14"/>
        <v>182.16711049490823</v>
      </c>
      <c r="B260" s="3">
        <f t="shared" si="16"/>
        <v>1817.8328895050918</v>
      </c>
      <c r="C260" s="3">
        <f t="shared" si="13"/>
        <v>46760.063242470431</v>
      </c>
      <c r="D260" s="1">
        <f t="shared" si="15"/>
        <v>53281</v>
      </c>
      <c r="E260" s="3">
        <f>SUM($A$7:A260)</f>
        <v>209760.06324247058</v>
      </c>
      <c r="F260" t="str">
        <f>DATEDIF($D$7,Table1[[#This Row],[Payment Date]],"y")&amp;"y, "&amp;DATEDIF($D$7,Table1[[#This Row],[Payment Date]],"ym")&amp;"m"</f>
        <v>21y, 1m</v>
      </c>
    </row>
    <row r="261" spans="1:6" hidden="1" outlineLevel="1" x14ac:dyDescent="0.3">
      <c r="A261" s="3">
        <f t="shared" si="14"/>
        <v>175.35023715926411</v>
      </c>
      <c r="B261" s="3">
        <f t="shared" si="16"/>
        <v>1824.649762840736</v>
      </c>
      <c r="C261" s="3">
        <f t="shared" si="13"/>
        <v>44935.413479629693</v>
      </c>
      <c r="D261" s="1">
        <f t="shared" si="15"/>
        <v>53311</v>
      </c>
      <c r="E261" s="3">
        <f>SUM($A$7:A261)</f>
        <v>209935.41347962985</v>
      </c>
      <c r="F261" t="str">
        <f>DATEDIF($D$7,Table1[[#This Row],[Payment Date]],"y")&amp;"y, "&amp;DATEDIF($D$7,Table1[[#This Row],[Payment Date]],"ym")&amp;"m"</f>
        <v>21y, 2m</v>
      </c>
    </row>
    <row r="262" spans="1:6" collapsed="1" x14ac:dyDescent="0.3">
      <c r="A262" s="3">
        <f t="shared" si="14"/>
        <v>168.50780054861136</v>
      </c>
      <c r="B262" s="3">
        <f t="shared" si="16"/>
        <v>1831.4921994513886</v>
      </c>
      <c r="C262" s="3">
        <f t="shared" ref="C262:C325" si="17">C261-B262</f>
        <v>43103.921280178307</v>
      </c>
      <c r="D262" s="1">
        <f t="shared" si="15"/>
        <v>53342</v>
      </c>
      <c r="E262" s="3">
        <f>SUM($A$7:A262)</f>
        <v>210103.92128017845</v>
      </c>
      <c r="F262" t="str">
        <f>DATEDIF($D$7,Table1[[#This Row],[Payment Date]],"y")&amp;"y, "&amp;DATEDIF($D$7,Table1[[#This Row],[Payment Date]],"ym")&amp;"m"</f>
        <v>21y, 3m</v>
      </c>
    </row>
    <row r="263" spans="1:6" hidden="1" outlineLevel="1" x14ac:dyDescent="0.3">
      <c r="A263" s="3">
        <f t="shared" ref="A263:A326" si="18">IF(C262&lt;0,0,C262*$D$1/12)</f>
        <v>161.63970480066865</v>
      </c>
      <c r="B263" s="3">
        <f t="shared" si="16"/>
        <v>1838.3602951993314</v>
      </c>
      <c r="C263" s="3">
        <f t="shared" si="17"/>
        <v>41265.560984978976</v>
      </c>
      <c r="D263" s="1">
        <f t="shared" si="15"/>
        <v>53373</v>
      </c>
      <c r="E263" s="3">
        <f>SUM($A$7:A263)</f>
        <v>210265.56098497912</v>
      </c>
      <c r="F263" t="str">
        <f>DATEDIF($D$7,Table1[[#This Row],[Payment Date]],"y")&amp;"y, "&amp;DATEDIF($D$7,Table1[[#This Row],[Payment Date]],"ym")&amp;"m"</f>
        <v>21y, 4m</v>
      </c>
    </row>
    <row r="264" spans="1:6" hidden="1" outlineLevel="1" x14ac:dyDescent="0.3">
      <c r="A264" s="3">
        <f t="shared" si="18"/>
        <v>154.74585369367114</v>
      </c>
      <c r="B264" s="3">
        <f t="shared" si="16"/>
        <v>1845.2541463063289</v>
      </c>
      <c r="C264" s="3">
        <f t="shared" si="17"/>
        <v>39420.306838672645</v>
      </c>
      <c r="D264" s="1">
        <f t="shared" si="15"/>
        <v>53401</v>
      </c>
      <c r="E264" s="3">
        <f>SUM($A$7:A264)</f>
        <v>210420.30683867278</v>
      </c>
      <c r="F264" t="str">
        <f>DATEDIF($D$7,Table1[[#This Row],[Payment Date]],"y")&amp;"y, "&amp;DATEDIF($D$7,Table1[[#This Row],[Payment Date]],"ym")&amp;"m"</f>
        <v>21y, 5m</v>
      </c>
    </row>
    <row r="265" spans="1:6" hidden="1" outlineLevel="1" x14ac:dyDescent="0.3">
      <c r="A265" s="3">
        <f t="shared" si="18"/>
        <v>147.82615064502241</v>
      </c>
      <c r="B265" s="3">
        <f t="shared" si="16"/>
        <v>1852.1738493549776</v>
      </c>
      <c r="C265" s="3">
        <f t="shared" si="17"/>
        <v>37568.132989317666</v>
      </c>
      <c r="D265" s="1">
        <f t="shared" ref="D265:D328" si="19">EDATE(D264,1)</f>
        <v>53432</v>
      </c>
      <c r="E265" s="3">
        <f>SUM($A$7:A265)</f>
        <v>210568.13298931782</v>
      </c>
      <c r="F265" t="str">
        <f>DATEDIF($D$7,Table1[[#This Row],[Payment Date]],"y")&amp;"y, "&amp;DATEDIF($D$7,Table1[[#This Row],[Payment Date]],"ym")&amp;"m"</f>
        <v>21y, 6m</v>
      </c>
    </row>
    <row r="266" spans="1:6" hidden="1" outlineLevel="1" x14ac:dyDescent="0.3">
      <c r="A266" s="3">
        <f t="shared" si="18"/>
        <v>140.88049870994124</v>
      </c>
      <c r="B266" s="3">
        <f t="shared" si="16"/>
        <v>1859.1195012900587</v>
      </c>
      <c r="C266" s="3">
        <f t="shared" si="17"/>
        <v>35709.013488027609</v>
      </c>
      <c r="D266" s="1">
        <f t="shared" si="19"/>
        <v>53462</v>
      </c>
      <c r="E266" s="3">
        <f>SUM($A$7:A266)</f>
        <v>210709.01348802776</v>
      </c>
      <c r="F266" t="str">
        <f>DATEDIF($D$7,Table1[[#This Row],[Payment Date]],"y")&amp;"y, "&amp;DATEDIF($D$7,Table1[[#This Row],[Payment Date]],"ym")&amp;"m"</f>
        <v>21y, 7m</v>
      </c>
    </row>
    <row r="267" spans="1:6" hidden="1" outlineLevel="1" x14ac:dyDescent="0.3">
      <c r="A267" s="3">
        <f t="shared" si="18"/>
        <v>133.90880058010353</v>
      </c>
      <c r="B267" s="3">
        <f t="shared" si="16"/>
        <v>1866.0911994198964</v>
      </c>
      <c r="C267" s="3">
        <f t="shared" si="17"/>
        <v>33842.922288607711</v>
      </c>
      <c r="D267" s="1">
        <f t="shared" si="19"/>
        <v>53493</v>
      </c>
      <c r="E267" s="3">
        <f>SUM($A$7:A267)</f>
        <v>210842.92228860786</v>
      </c>
      <c r="F267" t="str">
        <f>DATEDIF($D$7,Table1[[#This Row],[Payment Date]],"y")&amp;"y, "&amp;DATEDIF($D$7,Table1[[#This Row],[Payment Date]],"ym")&amp;"m"</f>
        <v>21y, 8m</v>
      </c>
    </row>
    <row r="268" spans="1:6" hidden="1" outlineLevel="1" x14ac:dyDescent="0.3">
      <c r="A268" s="3">
        <f t="shared" si="18"/>
        <v>126.91095858227891</v>
      </c>
      <c r="B268" s="3">
        <f t="shared" si="16"/>
        <v>1873.0890414177211</v>
      </c>
      <c r="C268" s="3">
        <f t="shared" si="17"/>
        <v>31969.833247189992</v>
      </c>
      <c r="D268" s="1">
        <f t="shared" si="19"/>
        <v>53523</v>
      </c>
      <c r="E268" s="3">
        <f>SUM($A$7:A268)</f>
        <v>210969.83324719014</v>
      </c>
      <c r="F268" t="str">
        <f>DATEDIF($D$7,Table1[[#This Row],[Payment Date]],"y")&amp;"y, "&amp;DATEDIF($D$7,Table1[[#This Row],[Payment Date]],"ym")&amp;"m"</f>
        <v>21y, 9m</v>
      </c>
    </row>
    <row r="269" spans="1:6" hidden="1" outlineLevel="1" x14ac:dyDescent="0.3">
      <c r="A269" s="3">
        <f t="shared" si="18"/>
        <v>119.88687467696246</v>
      </c>
      <c r="B269" s="3">
        <f t="shared" si="16"/>
        <v>1880.1131253230376</v>
      </c>
      <c r="C269" s="3">
        <f t="shared" si="17"/>
        <v>30089.720121866954</v>
      </c>
      <c r="D269" s="1">
        <f t="shared" si="19"/>
        <v>53554</v>
      </c>
      <c r="E269" s="3">
        <f>SUM($A$7:A269)</f>
        <v>211089.72012186711</v>
      </c>
      <c r="F269" t="str">
        <f>DATEDIF($D$7,Table1[[#This Row],[Payment Date]],"y")&amp;"y, "&amp;DATEDIF($D$7,Table1[[#This Row],[Payment Date]],"ym")&amp;"m"</f>
        <v>21y, 10m</v>
      </c>
    </row>
    <row r="270" spans="1:6" hidden="1" outlineLevel="1" x14ac:dyDescent="0.3">
      <c r="A270" s="3">
        <f t="shared" si="18"/>
        <v>112.83645045700108</v>
      </c>
      <c r="B270" s="3">
        <f t="shared" si="16"/>
        <v>1887.1635495429989</v>
      </c>
      <c r="C270" s="3">
        <f t="shared" si="17"/>
        <v>28202.556572323956</v>
      </c>
      <c r="D270" s="1">
        <f t="shared" si="19"/>
        <v>53585</v>
      </c>
      <c r="E270" s="3">
        <f>SUM($A$7:A270)</f>
        <v>211202.5565723241</v>
      </c>
      <c r="F270" t="str">
        <f>DATEDIF($D$7,Table1[[#This Row],[Payment Date]],"y")&amp;"y, "&amp;DATEDIF($D$7,Table1[[#This Row],[Payment Date]],"ym")&amp;"m"</f>
        <v>21y, 11m</v>
      </c>
    </row>
    <row r="271" spans="1:6" hidden="1" outlineLevel="1" x14ac:dyDescent="0.3">
      <c r="A271" s="3">
        <f t="shared" si="18"/>
        <v>105.75958714621483</v>
      </c>
      <c r="B271" s="3">
        <f t="shared" si="16"/>
        <v>1894.2404128537851</v>
      </c>
      <c r="C271" s="3">
        <f t="shared" si="17"/>
        <v>26308.316159470171</v>
      </c>
      <c r="D271" s="1">
        <f t="shared" si="19"/>
        <v>53615</v>
      </c>
      <c r="E271" s="3">
        <f>SUM($A$7:A271)</f>
        <v>211308.31615947033</v>
      </c>
      <c r="F271" t="str">
        <f>DATEDIF($D$7,Table1[[#This Row],[Payment Date]],"y")&amp;"y, "&amp;DATEDIF($D$7,Table1[[#This Row],[Payment Date]],"ym")&amp;"m"</f>
        <v>22y, 0m</v>
      </c>
    </row>
    <row r="272" spans="1:6" hidden="1" outlineLevel="1" x14ac:dyDescent="0.3">
      <c r="A272" s="3">
        <f t="shared" si="18"/>
        <v>98.656185598013124</v>
      </c>
      <c r="B272" s="3">
        <f t="shared" si="16"/>
        <v>1901.3438144019869</v>
      </c>
      <c r="C272" s="3">
        <f t="shared" si="17"/>
        <v>24406.972345068185</v>
      </c>
      <c r="D272" s="1">
        <f t="shared" si="19"/>
        <v>53646</v>
      </c>
      <c r="E272" s="3">
        <f>SUM($A$7:A272)</f>
        <v>211406.97234506835</v>
      </c>
      <c r="F272" t="str">
        <f>DATEDIF($D$7,Table1[[#This Row],[Payment Date]],"y")&amp;"y, "&amp;DATEDIF($D$7,Table1[[#This Row],[Payment Date]],"ym")&amp;"m"</f>
        <v>22y, 1m</v>
      </c>
    </row>
    <row r="273" spans="1:6" hidden="1" outlineLevel="1" x14ac:dyDescent="0.3">
      <c r="A273" s="3">
        <f t="shared" si="18"/>
        <v>91.526146294005684</v>
      </c>
      <c r="B273" s="3">
        <f t="shared" si="16"/>
        <v>1908.4738537059943</v>
      </c>
      <c r="C273" s="3">
        <f t="shared" si="17"/>
        <v>22498.498491362192</v>
      </c>
      <c r="D273" s="1">
        <f t="shared" si="19"/>
        <v>53676</v>
      </c>
      <c r="E273" s="3">
        <f>SUM($A$7:A273)</f>
        <v>211498.49849136235</v>
      </c>
      <c r="F273" t="str">
        <f>DATEDIF($D$7,Table1[[#This Row],[Payment Date]],"y")&amp;"y, "&amp;DATEDIF($D$7,Table1[[#This Row],[Payment Date]],"ym")&amp;"m"</f>
        <v>22y, 2m</v>
      </c>
    </row>
    <row r="274" spans="1:6" collapsed="1" x14ac:dyDescent="0.3">
      <c r="A274" s="3">
        <f t="shared" si="18"/>
        <v>84.369369342608209</v>
      </c>
      <c r="B274" s="3">
        <f t="shared" si="16"/>
        <v>1915.6306306573917</v>
      </c>
      <c r="C274" s="3">
        <f t="shared" si="17"/>
        <v>20582.867860704799</v>
      </c>
      <c r="D274" s="1">
        <f t="shared" si="19"/>
        <v>53707</v>
      </c>
      <c r="E274" s="3">
        <f>SUM($A$7:A274)</f>
        <v>211582.86786070495</v>
      </c>
      <c r="F274" t="str">
        <f>DATEDIF($D$7,Table1[[#This Row],[Payment Date]],"y")&amp;"y, "&amp;DATEDIF($D$7,Table1[[#This Row],[Payment Date]],"ym")&amp;"m"</f>
        <v>22y, 3m</v>
      </c>
    </row>
    <row r="275" spans="1:6" hidden="1" outlineLevel="1" x14ac:dyDescent="0.3">
      <c r="A275" s="3">
        <f t="shared" si="18"/>
        <v>77.185754477642988</v>
      </c>
      <c r="B275" s="3">
        <f t="shared" si="16"/>
        <v>1922.8142455223569</v>
      </c>
      <c r="C275" s="3">
        <f t="shared" si="17"/>
        <v>18660.053615182442</v>
      </c>
      <c r="D275" s="1">
        <f t="shared" si="19"/>
        <v>53738</v>
      </c>
      <c r="E275" s="3">
        <f>SUM($A$7:A275)</f>
        <v>211660.05361518258</v>
      </c>
      <c r="F275" t="str">
        <f>DATEDIF($D$7,Table1[[#This Row],[Payment Date]],"y")&amp;"y, "&amp;DATEDIF($D$7,Table1[[#This Row],[Payment Date]],"ym")&amp;"m"</f>
        <v>22y, 4m</v>
      </c>
    </row>
    <row r="276" spans="1:6" hidden="1" outlineLevel="1" x14ac:dyDescent="0.3">
      <c r="A276" s="3">
        <f t="shared" si="18"/>
        <v>69.975201056934154</v>
      </c>
      <c r="B276" s="3">
        <f t="shared" si="16"/>
        <v>1930.0247989430659</v>
      </c>
      <c r="C276" s="3">
        <f t="shared" si="17"/>
        <v>16730.028816239377</v>
      </c>
      <c r="D276" s="1">
        <f t="shared" si="19"/>
        <v>53766</v>
      </c>
      <c r="E276" s="3">
        <f>SUM($A$7:A276)</f>
        <v>211730.0288162395</v>
      </c>
      <c r="F276" t="str">
        <f>DATEDIF($D$7,Table1[[#This Row],[Payment Date]],"y")&amp;"y, "&amp;DATEDIF($D$7,Table1[[#This Row],[Payment Date]],"ym")&amp;"m"</f>
        <v>22y, 5m</v>
      </c>
    </row>
    <row r="277" spans="1:6" hidden="1" outlineLevel="1" x14ac:dyDescent="0.3">
      <c r="A277" s="3">
        <f t="shared" si="18"/>
        <v>62.737608060897664</v>
      </c>
      <c r="B277" s="3">
        <f t="shared" si="16"/>
        <v>1937.2623919391024</v>
      </c>
      <c r="C277" s="3">
        <f t="shared" si="17"/>
        <v>14792.766424300275</v>
      </c>
      <c r="D277" s="1">
        <f t="shared" si="19"/>
        <v>53797</v>
      </c>
      <c r="E277" s="3">
        <f>SUM($A$7:A277)</f>
        <v>211792.76642430041</v>
      </c>
      <c r="F277" t="str">
        <f>DATEDIF($D$7,Table1[[#This Row],[Payment Date]],"y")&amp;"y, "&amp;DATEDIF($D$7,Table1[[#This Row],[Payment Date]],"ym")&amp;"m"</f>
        <v>22y, 6m</v>
      </c>
    </row>
    <row r="278" spans="1:6" hidden="1" outlineLevel="1" x14ac:dyDescent="0.3">
      <c r="A278" s="3">
        <f t="shared" si="18"/>
        <v>55.472874091126023</v>
      </c>
      <c r="B278" s="3">
        <f t="shared" si="16"/>
        <v>1944.527125908874</v>
      </c>
      <c r="C278" s="3">
        <f t="shared" si="17"/>
        <v>12848.2392983914</v>
      </c>
      <c r="D278" s="1">
        <f t="shared" si="19"/>
        <v>53827</v>
      </c>
      <c r="E278" s="3">
        <f>SUM($A$7:A278)</f>
        <v>211848.23929839153</v>
      </c>
      <c r="F278" t="str">
        <f>DATEDIF($D$7,Table1[[#This Row],[Payment Date]],"y")&amp;"y, "&amp;DATEDIF($D$7,Table1[[#This Row],[Payment Date]],"ym")&amp;"m"</f>
        <v>22y, 7m</v>
      </c>
    </row>
    <row r="279" spans="1:6" hidden="1" outlineLevel="1" x14ac:dyDescent="0.3">
      <c r="A279" s="3">
        <f t="shared" si="18"/>
        <v>48.180897368967749</v>
      </c>
      <c r="B279" s="3">
        <f t="shared" ref="B279:B342" si="20">IF(A279=0,0,$D$2-A279)</f>
        <v>1951.8191026310324</v>
      </c>
      <c r="C279" s="3">
        <f t="shared" si="17"/>
        <v>10896.420195760367</v>
      </c>
      <c r="D279" s="1">
        <f t="shared" si="19"/>
        <v>53858</v>
      </c>
      <c r="E279" s="3">
        <f>SUM($A$7:A279)</f>
        <v>211896.4201957605</v>
      </c>
      <c r="F279" t="str">
        <f>DATEDIF($D$7,Table1[[#This Row],[Payment Date]],"y")&amp;"y, "&amp;DATEDIF($D$7,Table1[[#This Row],[Payment Date]],"ym")&amp;"m"</f>
        <v>22y, 8m</v>
      </c>
    </row>
    <row r="280" spans="1:6" hidden="1" outlineLevel="1" x14ac:dyDescent="0.3">
      <c r="A280" s="3">
        <f t="shared" si="18"/>
        <v>40.861575734101372</v>
      </c>
      <c r="B280" s="3">
        <f t="shared" si="20"/>
        <v>1959.1384242658987</v>
      </c>
      <c r="C280" s="3">
        <f t="shared" si="17"/>
        <v>8937.2817714944686</v>
      </c>
      <c r="D280" s="1">
        <f t="shared" si="19"/>
        <v>53888</v>
      </c>
      <c r="E280" s="3">
        <f>SUM($A$7:A280)</f>
        <v>211937.2817714946</v>
      </c>
      <c r="F280" t="str">
        <f>DATEDIF($D$7,Table1[[#This Row],[Payment Date]],"y")&amp;"y, "&amp;DATEDIF($D$7,Table1[[#This Row],[Payment Date]],"ym")&amp;"m"</f>
        <v>22y, 9m</v>
      </c>
    </row>
    <row r="281" spans="1:6" hidden="1" outlineLevel="1" x14ac:dyDescent="0.3">
      <c r="A281" s="3">
        <f t="shared" si="18"/>
        <v>33.514806643104258</v>
      </c>
      <c r="B281" s="3">
        <f t="shared" si="20"/>
        <v>1966.4851933568957</v>
      </c>
      <c r="C281" s="3">
        <f t="shared" si="17"/>
        <v>6970.7965781375733</v>
      </c>
      <c r="D281" s="1">
        <f t="shared" si="19"/>
        <v>53919</v>
      </c>
      <c r="E281" s="3">
        <f>SUM($A$7:A281)</f>
        <v>211970.7965781377</v>
      </c>
      <c r="F281" t="str">
        <f>DATEDIF($D$7,Table1[[#This Row],[Payment Date]],"y")&amp;"y, "&amp;DATEDIF($D$7,Table1[[#This Row],[Payment Date]],"ym")&amp;"m"</f>
        <v>22y, 10m</v>
      </c>
    </row>
    <row r="282" spans="1:6" hidden="1" outlineLevel="1" x14ac:dyDescent="0.3">
      <c r="A282" s="3">
        <f t="shared" si="18"/>
        <v>26.140487168015898</v>
      </c>
      <c r="B282" s="3">
        <f t="shared" si="20"/>
        <v>1973.8595128319841</v>
      </c>
      <c r="C282" s="3">
        <f t="shared" si="17"/>
        <v>4996.9370653055894</v>
      </c>
      <c r="D282" s="1">
        <f t="shared" si="19"/>
        <v>53950</v>
      </c>
      <c r="E282" s="3">
        <f>SUM($A$7:A282)</f>
        <v>211996.93706530571</v>
      </c>
      <c r="F282" t="str">
        <f>DATEDIF($D$7,Table1[[#This Row],[Payment Date]],"y")&amp;"y, "&amp;DATEDIF($D$7,Table1[[#This Row],[Payment Date]],"ym")&amp;"m"</f>
        <v>22y, 11m</v>
      </c>
    </row>
    <row r="283" spans="1:6" hidden="1" outlineLevel="1" x14ac:dyDescent="0.3">
      <c r="A283" s="3">
        <f t="shared" si="18"/>
        <v>18.73851399489596</v>
      </c>
      <c r="B283" s="3">
        <f t="shared" si="20"/>
        <v>1981.261486005104</v>
      </c>
      <c r="C283" s="3">
        <f t="shared" si="17"/>
        <v>3015.6755793004854</v>
      </c>
      <c r="D283" s="1">
        <f t="shared" si="19"/>
        <v>53980</v>
      </c>
      <c r="E283" s="3">
        <f>SUM($A$7:A283)</f>
        <v>212015.67557930062</v>
      </c>
      <c r="F283" t="str">
        <f>DATEDIF($D$7,Table1[[#This Row],[Payment Date]],"y")&amp;"y, "&amp;DATEDIF($D$7,Table1[[#This Row],[Payment Date]],"ym")&amp;"m"</f>
        <v>23y, 0m</v>
      </c>
    </row>
    <row r="284" spans="1:6" hidden="1" outlineLevel="1" x14ac:dyDescent="0.3">
      <c r="A284" s="3">
        <f t="shared" si="18"/>
        <v>11.30878342237682</v>
      </c>
      <c r="B284" s="3">
        <f t="shared" si="20"/>
        <v>1988.6912165776232</v>
      </c>
      <c r="C284" s="3">
        <f t="shared" si="17"/>
        <v>1026.9843627228622</v>
      </c>
      <c r="D284" s="1">
        <f t="shared" si="19"/>
        <v>54011</v>
      </c>
      <c r="E284" s="3">
        <f>SUM($A$7:A284)</f>
        <v>212026.98436272299</v>
      </c>
      <c r="F284" t="str">
        <f>DATEDIF($D$7,Table1[[#This Row],[Payment Date]],"y")&amp;"y, "&amp;DATEDIF($D$7,Table1[[#This Row],[Payment Date]],"ym")&amp;"m"</f>
        <v>23y, 1m</v>
      </c>
    </row>
    <row r="285" spans="1:6" hidden="1" outlineLevel="1" x14ac:dyDescent="0.3">
      <c r="A285" s="3">
        <f t="shared" si="18"/>
        <v>3.8511913602107328</v>
      </c>
      <c r="B285" s="3">
        <f t="shared" si="20"/>
        <v>1996.1488086397892</v>
      </c>
      <c r="C285" s="3">
        <f t="shared" si="17"/>
        <v>-969.16444591692698</v>
      </c>
      <c r="D285" s="1">
        <f t="shared" si="19"/>
        <v>54041</v>
      </c>
      <c r="E285" s="3">
        <f>SUM($A$7:A285)</f>
        <v>212030.8355540832</v>
      </c>
      <c r="F285" t="str">
        <f>DATEDIF($D$7,Table1[[#This Row],[Payment Date]],"y")&amp;"y, "&amp;DATEDIF($D$7,Table1[[#This Row],[Payment Date]],"ym")&amp;"m"</f>
        <v>23y, 2m</v>
      </c>
    </row>
    <row r="286" spans="1:6" collapsed="1" x14ac:dyDescent="0.3">
      <c r="A286" s="3">
        <f t="shared" si="18"/>
        <v>0</v>
      </c>
      <c r="B286" s="3">
        <f t="shared" si="20"/>
        <v>0</v>
      </c>
      <c r="C286" s="3">
        <f t="shared" si="17"/>
        <v>-969.16444591692698</v>
      </c>
      <c r="D286" s="1">
        <f t="shared" si="19"/>
        <v>54072</v>
      </c>
      <c r="E286" s="3">
        <f>SUM($A$7:A286)</f>
        <v>212030.8355540832</v>
      </c>
      <c r="F286" t="str">
        <f>DATEDIF($D$7,Table1[[#This Row],[Payment Date]],"y")&amp;"y, "&amp;DATEDIF($D$7,Table1[[#This Row],[Payment Date]],"ym")&amp;"m"</f>
        <v>23y, 3m</v>
      </c>
    </row>
    <row r="287" spans="1:6" hidden="1" outlineLevel="1" x14ac:dyDescent="0.3">
      <c r="A287" s="3">
        <f t="shared" si="18"/>
        <v>0</v>
      </c>
      <c r="B287" s="3">
        <f t="shared" si="20"/>
        <v>0</v>
      </c>
      <c r="C287" s="3">
        <f t="shared" si="17"/>
        <v>-969.16444591692698</v>
      </c>
      <c r="D287" s="1">
        <f t="shared" si="19"/>
        <v>54103</v>
      </c>
      <c r="E287" s="3">
        <f>SUM($A$7:A287)</f>
        <v>212030.8355540832</v>
      </c>
      <c r="F287" t="str">
        <f>DATEDIF($D$7,Table1[[#This Row],[Payment Date]],"y")&amp;"y, "&amp;DATEDIF($D$7,Table1[[#This Row],[Payment Date]],"ym")&amp;"m"</f>
        <v>23y, 4m</v>
      </c>
    </row>
    <row r="288" spans="1:6" hidden="1" outlineLevel="1" x14ac:dyDescent="0.3">
      <c r="A288" s="3">
        <f t="shared" si="18"/>
        <v>0</v>
      </c>
      <c r="B288" s="3">
        <f t="shared" si="20"/>
        <v>0</v>
      </c>
      <c r="C288" s="3">
        <f t="shared" si="17"/>
        <v>-969.16444591692698</v>
      </c>
      <c r="D288" s="1">
        <f t="shared" si="19"/>
        <v>54132</v>
      </c>
      <c r="E288" s="3">
        <f>SUM($A$7:A288)</f>
        <v>212030.8355540832</v>
      </c>
      <c r="F288" t="str">
        <f>DATEDIF($D$7,Table1[[#This Row],[Payment Date]],"y")&amp;"y, "&amp;DATEDIF($D$7,Table1[[#This Row],[Payment Date]],"ym")&amp;"m"</f>
        <v>23y, 5m</v>
      </c>
    </row>
    <row r="289" spans="1:6" hidden="1" outlineLevel="1" x14ac:dyDescent="0.3">
      <c r="A289" s="3">
        <f t="shared" si="18"/>
        <v>0</v>
      </c>
      <c r="B289" s="3">
        <f t="shared" si="20"/>
        <v>0</v>
      </c>
      <c r="C289" s="3">
        <f t="shared" si="17"/>
        <v>-969.16444591692698</v>
      </c>
      <c r="D289" s="1">
        <f t="shared" si="19"/>
        <v>54163</v>
      </c>
      <c r="E289" s="3">
        <f>SUM($A$7:A289)</f>
        <v>212030.8355540832</v>
      </c>
      <c r="F289" t="str">
        <f>DATEDIF($D$7,Table1[[#This Row],[Payment Date]],"y")&amp;"y, "&amp;DATEDIF($D$7,Table1[[#This Row],[Payment Date]],"ym")&amp;"m"</f>
        <v>23y, 6m</v>
      </c>
    </row>
    <row r="290" spans="1:6" hidden="1" outlineLevel="1" x14ac:dyDescent="0.3">
      <c r="A290" s="3">
        <f t="shared" si="18"/>
        <v>0</v>
      </c>
      <c r="B290" s="3">
        <f t="shared" si="20"/>
        <v>0</v>
      </c>
      <c r="C290" s="3">
        <f t="shared" si="17"/>
        <v>-969.16444591692698</v>
      </c>
      <c r="D290" s="1">
        <f t="shared" si="19"/>
        <v>54193</v>
      </c>
      <c r="E290" s="3">
        <f>SUM($A$7:A290)</f>
        <v>212030.8355540832</v>
      </c>
      <c r="F290" t="str">
        <f>DATEDIF($D$7,Table1[[#This Row],[Payment Date]],"y")&amp;"y, "&amp;DATEDIF($D$7,Table1[[#This Row],[Payment Date]],"ym")&amp;"m"</f>
        <v>23y, 7m</v>
      </c>
    </row>
    <row r="291" spans="1:6" hidden="1" outlineLevel="1" x14ac:dyDescent="0.3">
      <c r="A291" s="3">
        <f t="shared" si="18"/>
        <v>0</v>
      </c>
      <c r="B291" s="3">
        <f t="shared" si="20"/>
        <v>0</v>
      </c>
      <c r="C291" s="3">
        <f t="shared" si="17"/>
        <v>-969.16444591692698</v>
      </c>
      <c r="D291" s="1">
        <f t="shared" si="19"/>
        <v>54224</v>
      </c>
      <c r="E291" s="3">
        <f>SUM($A$7:A291)</f>
        <v>212030.8355540832</v>
      </c>
      <c r="F291" t="str">
        <f>DATEDIF($D$7,Table1[[#This Row],[Payment Date]],"y")&amp;"y, "&amp;DATEDIF($D$7,Table1[[#This Row],[Payment Date]],"ym")&amp;"m"</f>
        <v>23y, 8m</v>
      </c>
    </row>
    <row r="292" spans="1:6" hidden="1" outlineLevel="1" x14ac:dyDescent="0.3">
      <c r="A292" s="3">
        <f t="shared" si="18"/>
        <v>0</v>
      </c>
      <c r="B292" s="3">
        <f t="shared" si="20"/>
        <v>0</v>
      </c>
      <c r="C292" s="3">
        <f t="shared" si="17"/>
        <v>-969.16444591692698</v>
      </c>
      <c r="D292" s="1">
        <f t="shared" si="19"/>
        <v>54254</v>
      </c>
      <c r="E292" s="3">
        <f>SUM($A$7:A292)</f>
        <v>212030.8355540832</v>
      </c>
      <c r="F292" t="str">
        <f>DATEDIF($D$7,Table1[[#This Row],[Payment Date]],"y")&amp;"y, "&amp;DATEDIF($D$7,Table1[[#This Row],[Payment Date]],"ym")&amp;"m"</f>
        <v>23y, 9m</v>
      </c>
    </row>
    <row r="293" spans="1:6" hidden="1" outlineLevel="1" x14ac:dyDescent="0.3">
      <c r="A293" s="3">
        <f t="shared" si="18"/>
        <v>0</v>
      </c>
      <c r="B293" s="3">
        <f t="shared" si="20"/>
        <v>0</v>
      </c>
      <c r="C293" s="3">
        <f t="shared" si="17"/>
        <v>-969.16444591692698</v>
      </c>
      <c r="D293" s="1">
        <f t="shared" si="19"/>
        <v>54285</v>
      </c>
      <c r="E293" s="3">
        <f>SUM($A$7:A293)</f>
        <v>212030.8355540832</v>
      </c>
      <c r="F293" t="str">
        <f>DATEDIF($D$7,Table1[[#This Row],[Payment Date]],"y")&amp;"y, "&amp;DATEDIF($D$7,Table1[[#This Row],[Payment Date]],"ym")&amp;"m"</f>
        <v>23y, 10m</v>
      </c>
    </row>
    <row r="294" spans="1:6" hidden="1" outlineLevel="1" x14ac:dyDescent="0.3">
      <c r="A294" s="3">
        <f t="shared" si="18"/>
        <v>0</v>
      </c>
      <c r="B294" s="3">
        <f t="shared" si="20"/>
        <v>0</v>
      </c>
      <c r="C294" s="3">
        <f t="shared" si="17"/>
        <v>-969.16444591692698</v>
      </c>
      <c r="D294" s="1">
        <f t="shared" si="19"/>
        <v>54316</v>
      </c>
      <c r="E294" s="3">
        <f>SUM($A$7:A294)</f>
        <v>212030.8355540832</v>
      </c>
      <c r="F294" t="str">
        <f>DATEDIF($D$7,Table1[[#This Row],[Payment Date]],"y")&amp;"y, "&amp;DATEDIF($D$7,Table1[[#This Row],[Payment Date]],"ym")&amp;"m"</f>
        <v>23y, 11m</v>
      </c>
    </row>
    <row r="295" spans="1:6" hidden="1" outlineLevel="1" x14ac:dyDescent="0.3">
      <c r="A295" s="3">
        <f t="shared" si="18"/>
        <v>0</v>
      </c>
      <c r="B295" s="3">
        <f t="shared" si="20"/>
        <v>0</v>
      </c>
      <c r="C295" s="3">
        <f t="shared" si="17"/>
        <v>-969.16444591692698</v>
      </c>
      <c r="D295" s="1">
        <f t="shared" si="19"/>
        <v>54346</v>
      </c>
      <c r="E295" s="3">
        <f>SUM($A$7:A295)</f>
        <v>212030.8355540832</v>
      </c>
      <c r="F295" t="str">
        <f>DATEDIF($D$7,Table1[[#This Row],[Payment Date]],"y")&amp;"y, "&amp;DATEDIF($D$7,Table1[[#This Row],[Payment Date]],"ym")&amp;"m"</f>
        <v>24y, 0m</v>
      </c>
    </row>
    <row r="296" spans="1:6" hidden="1" outlineLevel="1" x14ac:dyDescent="0.3">
      <c r="A296" s="3">
        <f t="shared" si="18"/>
        <v>0</v>
      </c>
      <c r="B296" s="3">
        <f t="shared" si="20"/>
        <v>0</v>
      </c>
      <c r="C296" s="3">
        <f t="shared" si="17"/>
        <v>-969.16444591692698</v>
      </c>
      <c r="D296" s="1">
        <f t="shared" si="19"/>
        <v>54377</v>
      </c>
      <c r="E296" s="3">
        <f>SUM($A$7:A296)</f>
        <v>212030.8355540832</v>
      </c>
      <c r="F296" t="str">
        <f>DATEDIF($D$7,Table1[[#This Row],[Payment Date]],"y")&amp;"y, "&amp;DATEDIF($D$7,Table1[[#This Row],[Payment Date]],"ym")&amp;"m"</f>
        <v>24y, 1m</v>
      </c>
    </row>
    <row r="297" spans="1:6" hidden="1" outlineLevel="1" x14ac:dyDescent="0.3">
      <c r="A297" s="3">
        <f t="shared" si="18"/>
        <v>0</v>
      </c>
      <c r="B297" s="3">
        <f t="shared" si="20"/>
        <v>0</v>
      </c>
      <c r="C297" s="3">
        <f t="shared" si="17"/>
        <v>-969.16444591692698</v>
      </c>
      <c r="D297" s="1">
        <f t="shared" si="19"/>
        <v>54407</v>
      </c>
      <c r="E297" s="3">
        <f>SUM($A$7:A297)</f>
        <v>212030.8355540832</v>
      </c>
      <c r="F297" t="str">
        <f>DATEDIF($D$7,Table1[[#This Row],[Payment Date]],"y")&amp;"y, "&amp;DATEDIF($D$7,Table1[[#This Row],[Payment Date]],"ym")&amp;"m"</f>
        <v>24y, 2m</v>
      </c>
    </row>
    <row r="298" spans="1:6" collapsed="1" x14ac:dyDescent="0.3">
      <c r="A298" s="3">
        <f t="shared" si="18"/>
        <v>0</v>
      </c>
      <c r="B298" s="3">
        <f t="shared" si="20"/>
        <v>0</v>
      </c>
      <c r="C298" s="3">
        <f t="shared" si="17"/>
        <v>-969.16444591692698</v>
      </c>
      <c r="D298" s="1">
        <f t="shared" si="19"/>
        <v>54438</v>
      </c>
      <c r="E298" s="3">
        <f>SUM($A$7:A298)</f>
        <v>212030.8355540832</v>
      </c>
      <c r="F298" t="str">
        <f>DATEDIF($D$7,Table1[[#This Row],[Payment Date]],"y")&amp;"y, "&amp;DATEDIF($D$7,Table1[[#This Row],[Payment Date]],"ym")&amp;"m"</f>
        <v>24y, 3m</v>
      </c>
    </row>
    <row r="299" spans="1:6" hidden="1" outlineLevel="1" x14ac:dyDescent="0.3">
      <c r="A299" s="3">
        <f t="shared" si="18"/>
        <v>0</v>
      </c>
      <c r="B299" s="3">
        <f t="shared" si="20"/>
        <v>0</v>
      </c>
      <c r="C299" s="3">
        <f t="shared" si="17"/>
        <v>-969.16444591692698</v>
      </c>
      <c r="D299" s="1">
        <f t="shared" si="19"/>
        <v>54469</v>
      </c>
      <c r="E299" s="3">
        <f>SUM($A$7:A299)</f>
        <v>212030.8355540832</v>
      </c>
      <c r="F299" t="str">
        <f>DATEDIF($D$7,Table1[[#This Row],[Payment Date]],"y")&amp;"y, "&amp;DATEDIF($D$7,Table1[[#This Row],[Payment Date]],"ym")&amp;"m"</f>
        <v>24y, 4m</v>
      </c>
    </row>
    <row r="300" spans="1:6" hidden="1" outlineLevel="1" x14ac:dyDescent="0.3">
      <c r="A300" s="3">
        <f t="shared" si="18"/>
        <v>0</v>
      </c>
      <c r="B300" s="3">
        <f t="shared" si="20"/>
        <v>0</v>
      </c>
      <c r="C300" s="3">
        <f t="shared" si="17"/>
        <v>-969.16444591692698</v>
      </c>
      <c r="D300" s="1">
        <f t="shared" si="19"/>
        <v>54497</v>
      </c>
      <c r="E300" s="3">
        <f>SUM($A$7:A300)</f>
        <v>212030.8355540832</v>
      </c>
      <c r="F300" t="str">
        <f>DATEDIF($D$7,Table1[[#This Row],[Payment Date]],"y")&amp;"y, "&amp;DATEDIF($D$7,Table1[[#This Row],[Payment Date]],"ym")&amp;"m"</f>
        <v>24y, 5m</v>
      </c>
    </row>
    <row r="301" spans="1:6" hidden="1" outlineLevel="1" x14ac:dyDescent="0.3">
      <c r="A301" s="3">
        <f t="shared" si="18"/>
        <v>0</v>
      </c>
      <c r="B301" s="3">
        <f t="shared" si="20"/>
        <v>0</v>
      </c>
      <c r="C301" s="3">
        <f t="shared" si="17"/>
        <v>-969.16444591692698</v>
      </c>
      <c r="D301" s="1">
        <f t="shared" si="19"/>
        <v>54528</v>
      </c>
      <c r="E301" s="3">
        <f>SUM($A$7:A301)</f>
        <v>212030.8355540832</v>
      </c>
      <c r="F301" t="str">
        <f>DATEDIF($D$7,Table1[[#This Row],[Payment Date]],"y")&amp;"y, "&amp;DATEDIF($D$7,Table1[[#This Row],[Payment Date]],"ym")&amp;"m"</f>
        <v>24y, 6m</v>
      </c>
    </row>
    <row r="302" spans="1:6" hidden="1" outlineLevel="1" x14ac:dyDescent="0.3">
      <c r="A302" s="3">
        <f t="shared" si="18"/>
        <v>0</v>
      </c>
      <c r="B302" s="3">
        <f t="shared" si="20"/>
        <v>0</v>
      </c>
      <c r="C302" s="3">
        <f t="shared" si="17"/>
        <v>-969.16444591692698</v>
      </c>
      <c r="D302" s="1">
        <f t="shared" si="19"/>
        <v>54558</v>
      </c>
      <c r="E302" s="3">
        <f>SUM($A$7:A302)</f>
        <v>212030.8355540832</v>
      </c>
      <c r="F302" t="str">
        <f>DATEDIF($D$7,Table1[[#This Row],[Payment Date]],"y")&amp;"y, "&amp;DATEDIF($D$7,Table1[[#This Row],[Payment Date]],"ym")&amp;"m"</f>
        <v>24y, 7m</v>
      </c>
    </row>
    <row r="303" spans="1:6" hidden="1" outlineLevel="1" x14ac:dyDescent="0.3">
      <c r="A303" s="3">
        <f t="shared" si="18"/>
        <v>0</v>
      </c>
      <c r="B303" s="3">
        <f t="shared" si="20"/>
        <v>0</v>
      </c>
      <c r="C303" s="3">
        <f t="shared" si="17"/>
        <v>-969.16444591692698</v>
      </c>
      <c r="D303" s="1">
        <f t="shared" si="19"/>
        <v>54589</v>
      </c>
      <c r="E303" s="3">
        <f>SUM($A$7:A303)</f>
        <v>212030.8355540832</v>
      </c>
      <c r="F303" t="str">
        <f>DATEDIF($D$7,Table1[[#This Row],[Payment Date]],"y")&amp;"y, "&amp;DATEDIF($D$7,Table1[[#This Row],[Payment Date]],"ym")&amp;"m"</f>
        <v>24y, 8m</v>
      </c>
    </row>
    <row r="304" spans="1:6" hidden="1" outlineLevel="1" x14ac:dyDescent="0.3">
      <c r="A304" s="3">
        <f t="shared" si="18"/>
        <v>0</v>
      </c>
      <c r="B304" s="3">
        <f t="shared" si="20"/>
        <v>0</v>
      </c>
      <c r="C304" s="3">
        <f t="shared" si="17"/>
        <v>-969.16444591692698</v>
      </c>
      <c r="D304" s="1">
        <f t="shared" si="19"/>
        <v>54619</v>
      </c>
      <c r="E304" s="3">
        <f>SUM($A$7:A304)</f>
        <v>212030.8355540832</v>
      </c>
      <c r="F304" t="str">
        <f>DATEDIF($D$7,Table1[[#This Row],[Payment Date]],"y")&amp;"y, "&amp;DATEDIF($D$7,Table1[[#This Row],[Payment Date]],"ym")&amp;"m"</f>
        <v>24y, 9m</v>
      </c>
    </row>
    <row r="305" spans="1:6" hidden="1" outlineLevel="1" x14ac:dyDescent="0.3">
      <c r="A305" s="3">
        <f t="shared" si="18"/>
        <v>0</v>
      </c>
      <c r="B305" s="3">
        <f t="shared" si="20"/>
        <v>0</v>
      </c>
      <c r="C305" s="3">
        <f t="shared" si="17"/>
        <v>-969.16444591692698</v>
      </c>
      <c r="D305" s="1">
        <f t="shared" si="19"/>
        <v>54650</v>
      </c>
      <c r="E305" s="3">
        <f>SUM($A$7:A305)</f>
        <v>212030.8355540832</v>
      </c>
      <c r="F305" t="str">
        <f>DATEDIF($D$7,Table1[[#This Row],[Payment Date]],"y")&amp;"y, "&amp;DATEDIF($D$7,Table1[[#This Row],[Payment Date]],"ym")&amp;"m"</f>
        <v>24y, 10m</v>
      </c>
    </row>
    <row r="306" spans="1:6" hidden="1" outlineLevel="1" x14ac:dyDescent="0.3">
      <c r="A306" s="3">
        <f t="shared" si="18"/>
        <v>0</v>
      </c>
      <c r="B306" s="3">
        <f t="shared" si="20"/>
        <v>0</v>
      </c>
      <c r="C306" s="3">
        <f t="shared" si="17"/>
        <v>-969.16444591692698</v>
      </c>
      <c r="D306" s="1">
        <f t="shared" si="19"/>
        <v>54681</v>
      </c>
      <c r="E306" s="3">
        <f>SUM($A$7:A306)</f>
        <v>212030.8355540832</v>
      </c>
      <c r="F306" t="str">
        <f>DATEDIF($D$7,Table1[[#This Row],[Payment Date]],"y")&amp;"y, "&amp;DATEDIF($D$7,Table1[[#This Row],[Payment Date]],"ym")&amp;"m"</f>
        <v>24y, 11m</v>
      </c>
    </row>
    <row r="307" spans="1:6" hidden="1" outlineLevel="1" x14ac:dyDescent="0.3">
      <c r="A307" s="3">
        <f t="shared" si="18"/>
        <v>0</v>
      </c>
      <c r="B307" s="3">
        <f t="shared" si="20"/>
        <v>0</v>
      </c>
      <c r="C307" s="3">
        <f t="shared" si="17"/>
        <v>-969.16444591692698</v>
      </c>
      <c r="D307" s="1">
        <f t="shared" si="19"/>
        <v>54711</v>
      </c>
      <c r="E307" s="3">
        <f>SUM($A$7:A307)</f>
        <v>212030.8355540832</v>
      </c>
      <c r="F307" t="str">
        <f>DATEDIF($D$7,Table1[[#This Row],[Payment Date]],"y")&amp;"y, "&amp;DATEDIF($D$7,Table1[[#This Row],[Payment Date]],"ym")&amp;"m"</f>
        <v>25y, 0m</v>
      </c>
    </row>
    <row r="308" spans="1:6" hidden="1" outlineLevel="1" x14ac:dyDescent="0.3">
      <c r="A308" s="3">
        <f t="shared" si="18"/>
        <v>0</v>
      </c>
      <c r="B308" s="3">
        <f t="shared" si="20"/>
        <v>0</v>
      </c>
      <c r="C308" s="3">
        <f t="shared" si="17"/>
        <v>-969.16444591692698</v>
      </c>
      <c r="D308" s="1">
        <f t="shared" si="19"/>
        <v>54742</v>
      </c>
      <c r="E308" s="3">
        <f>SUM($A$7:A308)</f>
        <v>212030.8355540832</v>
      </c>
      <c r="F308" t="str">
        <f>DATEDIF($D$7,Table1[[#This Row],[Payment Date]],"y")&amp;"y, "&amp;DATEDIF($D$7,Table1[[#This Row],[Payment Date]],"ym")&amp;"m"</f>
        <v>25y, 1m</v>
      </c>
    </row>
    <row r="309" spans="1:6" hidden="1" outlineLevel="1" x14ac:dyDescent="0.3">
      <c r="A309" s="3">
        <f t="shared" si="18"/>
        <v>0</v>
      </c>
      <c r="B309" s="3">
        <f t="shared" si="20"/>
        <v>0</v>
      </c>
      <c r="C309" s="3">
        <f t="shared" si="17"/>
        <v>-969.16444591692698</v>
      </c>
      <c r="D309" s="1">
        <f t="shared" si="19"/>
        <v>54772</v>
      </c>
      <c r="E309" s="3">
        <f>SUM($A$7:A309)</f>
        <v>212030.8355540832</v>
      </c>
      <c r="F309" t="str">
        <f>DATEDIF($D$7,Table1[[#This Row],[Payment Date]],"y")&amp;"y, "&amp;DATEDIF($D$7,Table1[[#This Row],[Payment Date]],"ym")&amp;"m"</f>
        <v>25y, 2m</v>
      </c>
    </row>
    <row r="310" spans="1:6" collapsed="1" x14ac:dyDescent="0.3">
      <c r="A310" s="3">
        <f t="shared" si="18"/>
        <v>0</v>
      </c>
      <c r="B310" s="3">
        <f t="shared" si="20"/>
        <v>0</v>
      </c>
      <c r="C310" s="3">
        <f t="shared" si="17"/>
        <v>-969.16444591692698</v>
      </c>
      <c r="D310" s="1">
        <f t="shared" si="19"/>
        <v>54803</v>
      </c>
      <c r="E310" s="3">
        <f>SUM($A$7:A310)</f>
        <v>212030.8355540832</v>
      </c>
      <c r="F310" t="str">
        <f>DATEDIF($D$7,Table1[[#This Row],[Payment Date]],"y")&amp;"y, "&amp;DATEDIF($D$7,Table1[[#This Row],[Payment Date]],"ym")&amp;"m"</f>
        <v>25y, 3m</v>
      </c>
    </row>
    <row r="311" spans="1:6" hidden="1" outlineLevel="1" x14ac:dyDescent="0.3">
      <c r="A311" s="3">
        <f t="shared" si="18"/>
        <v>0</v>
      </c>
      <c r="B311" s="3">
        <f t="shared" si="20"/>
        <v>0</v>
      </c>
      <c r="C311" s="3">
        <f t="shared" si="17"/>
        <v>-969.16444591692698</v>
      </c>
      <c r="D311" s="1">
        <f t="shared" si="19"/>
        <v>54834</v>
      </c>
      <c r="E311" s="3">
        <f>SUM($A$7:A311)</f>
        <v>212030.8355540832</v>
      </c>
      <c r="F311" t="str">
        <f>DATEDIF($D$7,Table1[[#This Row],[Payment Date]],"y")&amp;"y, "&amp;DATEDIF($D$7,Table1[[#This Row],[Payment Date]],"ym")&amp;"m"</f>
        <v>25y, 4m</v>
      </c>
    </row>
    <row r="312" spans="1:6" hidden="1" outlineLevel="1" x14ac:dyDescent="0.3">
      <c r="A312" s="3">
        <f t="shared" si="18"/>
        <v>0</v>
      </c>
      <c r="B312" s="3">
        <f t="shared" si="20"/>
        <v>0</v>
      </c>
      <c r="C312" s="3">
        <f t="shared" si="17"/>
        <v>-969.16444591692698</v>
      </c>
      <c r="D312" s="1">
        <f t="shared" si="19"/>
        <v>54862</v>
      </c>
      <c r="E312" s="3">
        <f>SUM($A$7:A312)</f>
        <v>212030.8355540832</v>
      </c>
      <c r="F312" t="str">
        <f>DATEDIF($D$7,Table1[[#This Row],[Payment Date]],"y")&amp;"y, "&amp;DATEDIF($D$7,Table1[[#This Row],[Payment Date]],"ym")&amp;"m"</f>
        <v>25y, 5m</v>
      </c>
    </row>
    <row r="313" spans="1:6" hidden="1" outlineLevel="1" x14ac:dyDescent="0.3">
      <c r="A313" s="3">
        <f t="shared" si="18"/>
        <v>0</v>
      </c>
      <c r="B313" s="3">
        <f t="shared" si="20"/>
        <v>0</v>
      </c>
      <c r="C313" s="3">
        <f t="shared" si="17"/>
        <v>-969.16444591692698</v>
      </c>
      <c r="D313" s="1">
        <f t="shared" si="19"/>
        <v>54893</v>
      </c>
      <c r="E313" s="3">
        <f>SUM($A$7:A313)</f>
        <v>212030.8355540832</v>
      </c>
      <c r="F313" t="str">
        <f>DATEDIF($D$7,Table1[[#This Row],[Payment Date]],"y")&amp;"y, "&amp;DATEDIF($D$7,Table1[[#This Row],[Payment Date]],"ym")&amp;"m"</f>
        <v>25y, 6m</v>
      </c>
    </row>
    <row r="314" spans="1:6" hidden="1" outlineLevel="1" x14ac:dyDescent="0.3">
      <c r="A314" s="3">
        <f t="shared" si="18"/>
        <v>0</v>
      </c>
      <c r="B314" s="3">
        <f t="shared" si="20"/>
        <v>0</v>
      </c>
      <c r="C314" s="3">
        <f t="shared" si="17"/>
        <v>-969.16444591692698</v>
      </c>
      <c r="D314" s="1">
        <f t="shared" si="19"/>
        <v>54923</v>
      </c>
      <c r="E314" s="3">
        <f>SUM($A$7:A314)</f>
        <v>212030.8355540832</v>
      </c>
      <c r="F314" t="str">
        <f>DATEDIF($D$7,Table1[[#This Row],[Payment Date]],"y")&amp;"y, "&amp;DATEDIF($D$7,Table1[[#This Row],[Payment Date]],"ym")&amp;"m"</f>
        <v>25y, 7m</v>
      </c>
    </row>
    <row r="315" spans="1:6" hidden="1" outlineLevel="1" x14ac:dyDescent="0.3">
      <c r="A315" s="3">
        <f t="shared" si="18"/>
        <v>0</v>
      </c>
      <c r="B315" s="3">
        <f t="shared" si="20"/>
        <v>0</v>
      </c>
      <c r="C315" s="3">
        <f t="shared" si="17"/>
        <v>-969.16444591692698</v>
      </c>
      <c r="D315" s="1">
        <f t="shared" si="19"/>
        <v>54954</v>
      </c>
      <c r="E315" s="3">
        <f>SUM($A$7:A315)</f>
        <v>212030.8355540832</v>
      </c>
      <c r="F315" t="str">
        <f>DATEDIF($D$7,Table1[[#This Row],[Payment Date]],"y")&amp;"y, "&amp;DATEDIF($D$7,Table1[[#This Row],[Payment Date]],"ym")&amp;"m"</f>
        <v>25y, 8m</v>
      </c>
    </row>
    <row r="316" spans="1:6" hidden="1" outlineLevel="1" x14ac:dyDescent="0.3">
      <c r="A316" s="3">
        <f t="shared" si="18"/>
        <v>0</v>
      </c>
      <c r="B316" s="3">
        <f t="shared" si="20"/>
        <v>0</v>
      </c>
      <c r="C316" s="3">
        <f t="shared" si="17"/>
        <v>-969.16444591692698</v>
      </c>
      <c r="D316" s="1">
        <f t="shared" si="19"/>
        <v>54984</v>
      </c>
      <c r="E316" s="3">
        <f>SUM($A$7:A316)</f>
        <v>212030.8355540832</v>
      </c>
      <c r="F316" t="str">
        <f>DATEDIF($D$7,Table1[[#This Row],[Payment Date]],"y")&amp;"y, "&amp;DATEDIF($D$7,Table1[[#This Row],[Payment Date]],"ym")&amp;"m"</f>
        <v>25y, 9m</v>
      </c>
    </row>
    <row r="317" spans="1:6" hidden="1" outlineLevel="1" x14ac:dyDescent="0.3">
      <c r="A317" s="3">
        <f t="shared" si="18"/>
        <v>0</v>
      </c>
      <c r="B317" s="3">
        <f t="shared" si="20"/>
        <v>0</v>
      </c>
      <c r="C317" s="3">
        <f t="shared" si="17"/>
        <v>-969.16444591692698</v>
      </c>
      <c r="D317" s="1">
        <f t="shared" si="19"/>
        <v>55015</v>
      </c>
      <c r="E317" s="3">
        <f>SUM($A$7:A317)</f>
        <v>212030.8355540832</v>
      </c>
      <c r="F317" t="str">
        <f>DATEDIF($D$7,Table1[[#This Row],[Payment Date]],"y")&amp;"y, "&amp;DATEDIF($D$7,Table1[[#This Row],[Payment Date]],"ym")&amp;"m"</f>
        <v>25y, 10m</v>
      </c>
    </row>
    <row r="318" spans="1:6" hidden="1" outlineLevel="1" x14ac:dyDescent="0.3">
      <c r="A318" s="3">
        <f t="shared" si="18"/>
        <v>0</v>
      </c>
      <c r="B318" s="3">
        <f t="shared" si="20"/>
        <v>0</v>
      </c>
      <c r="C318" s="3">
        <f t="shared" si="17"/>
        <v>-969.16444591692698</v>
      </c>
      <c r="D318" s="1">
        <f t="shared" si="19"/>
        <v>55046</v>
      </c>
      <c r="E318" s="3">
        <f>SUM($A$7:A318)</f>
        <v>212030.8355540832</v>
      </c>
      <c r="F318" t="str">
        <f>DATEDIF($D$7,Table1[[#This Row],[Payment Date]],"y")&amp;"y, "&amp;DATEDIF($D$7,Table1[[#This Row],[Payment Date]],"ym")&amp;"m"</f>
        <v>25y, 11m</v>
      </c>
    </row>
    <row r="319" spans="1:6" hidden="1" outlineLevel="1" x14ac:dyDescent="0.3">
      <c r="A319" s="3">
        <f t="shared" si="18"/>
        <v>0</v>
      </c>
      <c r="B319" s="3">
        <f t="shared" si="20"/>
        <v>0</v>
      </c>
      <c r="C319" s="3">
        <f t="shared" si="17"/>
        <v>-969.16444591692698</v>
      </c>
      <c r="D319" s="1">
        <f t="shared" si="19"/>
        <v>55076</v>
      </c>
      <c r="E319" s="3">
        <f>SUM($A$7:A319)</f>
        <v>212030.8355540832</v>
      </c>
      <c r="F319" t="str">
        <f>DATEDIF($D$7,Table1[[#This Row],[Payment Date]],"y")&amp;"y, "&amp;DATEDIF($D$7,Table1[[#This Row],[Payment Date]],"ym")&amp;"m"</f>
        <v>26y, 0m</v>
      </c>
    </row>
    <row r="320" spans="1:6" hidden="1" outlineLevel="1" x14ac:dyDescent="0.3">
      <c r="A320" s="3">
        <f t="shared" si="18"/>
        <v>0</v>
      </c>
      <c r="B320" s="3">
        <f t="shared" si="20"/>
        <v>0</v>
      </c>
      <c r="C320" s="3">
        <f t="shared" si="17"/>
        <v>-969.16444591692698</v>
      </c>
      <c r="D320" s="1">
        <f t="shared" si="19"/>
        <v>55107</v>
      </c>
      <c r="E320" s="3">
        <f>SUM($A$7:A320)</f>
        <v>212030.8355540832</v>
      </c>
      <c r="F320" t="str">
        <f>DATEDIF($D$7,Table1[[#This Row],[Payment Date]],"y")&amp;"y, "&amp;DATEDIF($D$7,Table1[[#This Row],[Payment Date]],"ym")&amp;"m"</f>
        <v>26y, 1m</v>
      </c>
    </row>
    <row r="321" spans="1:6" hidden="1" outlineLevel="1" x14ac:dyDescent="0.3">
      <c r="A321" s="3">
        <f t="shared" si="18"/>
        <v>0</v>
      </c>
      <c r="B321" s="3">
        <f t="shared" si="20"/>
        <v>0</v>
      </c>
      <c r="C321" s="3">
        <f t="shared" si="17"/>
        <v>-969.16444591692698</v>
      </c>
      <c r="D321" s="1">
        <f t="shared" si="19"/>
        <v>55137</v>
      </c>
      <c r="E321" s="3">
        <f>SUM($A$7:A321)</f>
        <v>212030.8355540832</v>
      </c>
      <c r="F321" t="str">
        <f>DATEDIF($D$7,Table1[[#This Row],[Payment Date]],"y")&amp;"y, "&amp;DATEDIF($D$7,Table1[[#This Row],[Payment Date]],"ym")&amp;"m"</f>
        <v>26y, 2m</v>
      </c>
    </row>
    <row r="322" spans="1:6" collapsed="1" x14ac:dyDescent="0.3">
      <c r="A322" s="3">
        <f t="shared" si="18"/>
        <v>0</v>
      </c>
      <c r="B322" s="3">
        <f t="shared" si="20"/>
        <v>0</v>
      </c>
      <c r="C322" s="3">
        <f t="shared" si="17"/>
        <v>-969.16444591692698</v>
      </c>
      <c r="D322" s="1">
        <f t="shared" si="19"/>
        <v>55168</v>
      </c>
      <c r="E322" s="3">
        <f>SUM($A$7:A322)</f>
        <v>212030.8355540832</v>
      </c>
      <c r="F322" t="str">
        <f>DATEDIF($D$7,Table1[[#This Row],[Payment Date]],"y")&amp;"y, "&amp;DATEDIF($D$7,Table1[[#This Row],[Payment Date]],"ym")&amp;"m"</f>
        <v>26y, 3m</v>
      </c>
    </row>
    <row r="323" spans="1:6" hidden="1" outlineLevel="1" x14ac:dyDescent="0.3">
      <c r="A323" s="3">
        <f t="shared" si="18"/>
        <v>0</v>
      </c>
      <c r="B323" s="3">
        <f t="shared" si="20"/>
        <v>0</v>
      </c>
      <c r="C323" s="3">
        <f t="shared" si="17"/>
        <v>-969.16444591692698</v>
      </c>
      <c r="D323" s="1">
        <f t="shared" si="19"/>
        <v>55199</v>
      </c>
      <c r="E323" s="3">
        <f>SUM($A$7:A323)</f>
        <v>212030.8355540832</v>
      </c>
      <c r="F323" t="str">
        <f>DATEDIF($D$7,Table1[[#This Row],[Payment Date]],"y")&amp;"y, "&amp;DATEDIF($D$7,Table1[[#This Row],[Payment Date]],"ym")&amp;"m"</f>
        <v>26y, 4m</v>
      </c>
    </row>
    <row r="324" spans="1:6" hidden="1" outlineLevel="1" x14ac:dyDescent="0.3">
      <c r="A324" s="3">
        <f t="shared" si="18"/>
        <v>0</v>
      </c>
      <c r="B324" s="3">
        <f t="shared" si="20"/>
        <v>0</v>
      </c>
      <c r="C324" s="3">
        <f t="shared" si="17"/>
        <v>-969.16444591692698</v>
      </c>
      <c r="D324" s="1">
        <f t="shared" si="19"/>
        <v>55227</v>
      </c>
      <c r="E324" s="3">
        <f>SUM($A$7:A324)</f>
        <v>212030.8355540832</v>
      </c>
      <c r="F324" t="str">
        <f>DATEDIF($D$7,Table1[[#This Row],[Payment Date]],"y")&amp;"y, "&amp;DATEDIF($D$7,Table1[[#This Row],[Payment Date]],"ym")&amp;"m"</f>
        <v>26y, 5m</v>
      </c>
    </row>
    <row r="325" spans="1:6" hidden="1" outlineLevel="1" x14ac:dyDescent="0.3">
      <c r="A325" s="3">
        <f t="shared" si="18"/>
        <v>0</v>
      </c>
      <c r="B325" s="3">
        <f t="shared" si="20"/>
        <v>0</v>
      </c>
      <c r="C325" s="3">
        <f t="shared" si="17"/>
        <v>-969.16444591692698</v>
      </c>
      <c r="D325" s="1">
        <f t="shared" si="19"/>
        <v>55258</v>
      </c>
      <c r="E325" s="3">
        <f>SUM($A$7:A325)</f>
        <v>212030.8355540832</v>
      </c>
      <c r="F325" t="str">
        <f>DATEDIF($D$7,Table1[[#This Row],[Payment Date]],"y")&amp;"y, "&amp;DATEDIF($D$7,Table1[[#This Row],[Payment Date]],"ym")&amp;"m"</f>
        <v>26y, 6m</v>
      </c>
    </row>
    <row r="326" spans="1:6" hidden="1" outlineLevel="1" x14ac:dyDescent="0.3">
      <c r="A326" s="3">
        <f t="shared" si="18"/>
        <v>0</v>
      </c>
      <c r="B326" s="3">
        <f t="shared" si="20"/>
        <v>0</v>
      </c>
      <c r="C326" s="3">
        <f t="shared" ref="C326:C367" si="21">C325-B326</f>
        <v>-969.16444591692698</v>
      </c>
      <c r="D326" s="1">
        <f t="shared" si="19"/>
        <v>55288</v>
      </c>
      <c r="E326" s="3">
        <f>SUM($A$7:A326)</f>
        <v>212030.8355540832</v>
      </c>
      <c r="F326" t="str">
        <f>DATEDIF($D$7,Table1[[#This Row],[Payment Date]],"y")&amp;"y, "&amp;DATEDIF($D$7,Table1[[#This Row],[Payment Date]],"ym")&amp;"m"</f>
        <v>26y, 7m</v>
      </c>
    </row>
    <row r="327" spans="1:6" hidden="1" outlineLevel="1" x14ac:dyDescent="0.3">
      <c r="A327" s="3">
        <f t="shared" ref="A327:A367" si="22">IF(C326&lt;0,0,C326*$D$1/12)</f>
        <v>0</v>
      </c>
      <c r="B327" s="3">
        <f t="shared" si="20"/>
        <v>0</v>
      </c>
      <c r="C327" s="3">
        <f t="shared" si="21"/>
        <v>-969.16444591692698</v>
      </c>
      <c r="D327" s="1">
        <f t="shared" si="19"/>
        <v>55319</v>
      </c>
      <c r="E327" s="3">
        <f>SUM($A$7:A327)</f>
        <v>212030.8355540832</v>
      </c>
      <c r="F327" t="str">
        <f>DATEDIF($D$7,Table1[[#This Row],[Payment Date]],"y")&amp;"y, "&amp;DATEDIF($D$7,Table1[[#This Row],[Payment Date]],"ym")&amp;"m"</f>
        <v>26y, 8m</v>
      </c>
    </row>
    <row r="328" spans="1:6" hidden="1" outlineLevel="1" x14ac:dyDescent="0.3">
      <c r="A328" s="3">
        <f t="shared" si="22"/>
        <v>0</v>
      </c>
      <c r="B328" s="3">
        <f t="shared" si="20"/>
        <v>0</v>
      </c>
      <c r="C328" s="3">
        <f t="shared" si="21"/>
        <v>-969.16444591692698</v>
      </c>
      <c r="D328" s="1">
        <f t="shared" si="19"/>
        <v>55349</v>
      </c>
      <c r="E328" s="3">
        <f>SUM($A$7:A328)</f>
        <v>212030.8355540832</v>
      </c>
      <c r="F328" t="str">
        <f>DATEDIF($D$7,Table1[[#This Row],[Payment Date]],"y")&amp;"y, "&amp;DATEDIF($D$7,Table1[[#This Row],[Payment Date]],"ym")&amp;"m"</f>
        <v>26y, 9m</v>
      </c>
    </row>
    <row r="329" spans="1:6" hidden="1" outlineLevel="1" x14ac:dyDescent="0.3">
      <c r="A329" s="3">
        <f t="shared" si="22"/>
        <v>0</v>
      </c>
      <c r="B329" s="3">
        <f t="shared" si="20"/>
        <v>0</v>
      </c>
      <c r="C329" s="3">
        <f t="shared" si="21"/>
        <v>-969.16444591692698</v>
      </c>
      <c r="D329" s="1">
        <f t="shared" ref="D329:D367" si="23">EDATE(D328,1)</f>
        <v>55380</v>
      </c>
      <c r="E329" s="3">
        <f>SUM($A$7:A329)</f>
        <v>212030.8355540832</v>
      </c>
      <c r="F329" t="str">
        <f>DATEDIF($D$7,Table1[[#This Row],[Payment Date]],"y")&amp;"y, "&amp;DATEDIF($D$7,Table1[[#This Row],[Payment Date]],"ym")&amp;"m"</f>
        <v>26y, 10m</v>
      </c>
    </row>
    <row r="330" spans="1:6" hidden="1" outlineLevel="1" x14ac:dyDescent="0.3">
      <c r="A330" s="3">
        <f t="shared" si="22"/>
        <v>0</v>
      </c>
      <c r="B330" s="3">
        <f t="shared" si="20"/>
        <v>0</v>
      </c>
      <c r="C330" s="3">
        <f t="shared" si="21"/>
        <v>-969.16444591692698</v>
      </c>
      <c r="D330" s="1">
        <f t="shared" si="23"/>
        <v>55411</v>
      </c>
      <c r="E330" s="3">
        <f>SUM($A$7:A330)</f>
        <v>212030.8355540832</v>
      </c>
      <c r="F330" t="str">
        <f>DATEDIF($D$7,Table1[[#This Row],[Payment Date]],"y")&amp;"y, "&amp;DATEDIF($D$7,Table1[[#This Row],[Payment Date]],"ym")&amp;"m"</f>
        <v>26y, 11m</v>
      </c>
    </row>
    <row r="331" spans="1:6" hidden="1" outlineLevel="1" x14ac:dyDescent="0.3">
      <c r="A331" s="3">
        <f t="shared" si="22"/>
        <v>0</v>
      </c>
      <c r="B331" s="3">
        <f t="shared" si="20"/>
        <v>0</v>
      </c>
      <c r="C331" s="3">
        <f t="shared" si="21"/>
        <v>-969.16444591692698</v>
      </c>
      <c r="D331" s="1">
        <f t="shared" si="23"/>
        <v>55441</v>
      </c>
      <c r="E331" s="3">
        <f>SUM($A$7:A331)</f>
        <v>212030.8355540832</v>
      </c>
      <c r="F331" t="str">
        <f>DATEDIF($D$7,Table1[[#This Row],[Payment Date]],"y")&amp;"y, "&amp;DATEDIF($D$7,Table1[[#This Row],[Payment Date]],"ym")&amp;"m"</f>
        <v>27y, 0m</v>
      </c>
    </row>
    <row r="332" spans="1:6" hidden="1" outlineLevel="1" x14ac:dyDescent="0.3">
      <c r="A332" s="3">
        <f t="shared" si="22"/>
        <v>0</v>
      </c>
      <c r="B332" s="3">
        <f t="shared" si="20"/>
        <v>0</v>
      </c>
      <c r="C332" s="3">
        <f t="shared" si="21"/>
        <v>-969.16444591692698</v>
      </c>
      <c r="D332" s="1">
        <f t="shared" si="23"/>
        <v>55472</v>
      </c>
      <c r="E332" s="3">
        <f>SUM($A$7:A332)</f>
        <v>212030.8355540832</v>
      </c>
      <c r="F332" t="str">
        <f>DATEDIF($D$7,Table1[[#This Row],[Payment Date]],"y")&amp;"y, "&amp;DATEDIF($D$7,Table1[[#This Row],[Payment Date]],"ym")&amp;"m"</f>
        <v>27y, 1m</v>
      </c>
    </row>
    <row r="333" spans="1:6" hidden="1" outlineLevel="1" x14ac:dyDescent="0.3">
      <c r="A333" s="3">
        <f t="shared" si="22"/>
        <v>0</v>
      </c>
      <c r="B333" s="3">
        <f t="shared" si="20"/>
        <v>0</v>
      </c>
      <c r="C333" s="3">
        <f t="shared" si="21"/>
        <v>-969.16444591692698</v>
      </c>
      <c r="D333" s="1">
        <f t="shared" si="23"/>
        <v>55502</v>
      </c>
      <c r="E333" s="3">
        <f>SUM($A$7:A333)</f>
        <v>212030.8355540832</v>
      </c>
      <c r="F333" t="str">
        <f>DATEDIF($D$7,Table1[[#This Row],[Payment Date]],"y")&amp;"y, "&amp;DATEDIF($D$7,Table1[[#This Row],[Payment Date]],"ym")&amp;"m"</f>
        <v>27y, 2m</v>
      </c>
    </row>
    <row r="334" spans="1:6" collapsed="1" x14ac:dyDescent="0.3">
      <c r="A334" s="3">
        <f t="shared" si="22"/>
        <v>0</v>
      </c>
      <c r="B334" s="3">
        <f t="shared" si="20"/>
        <v>0</v>
      </c>
      <c r="C334" s="3">
        <f t="shared" si="21"/>
        <v>-969.16444591692698</v>
      </c>
      <c r="D334" s="1">
        <f t="shared" si="23"/>
        <v>55533</v>
      </c>
      <c r="E334" s="3">
        <f>SUM($A$7:A334)</f>
        <v>212030.8355540832</v>
      </c>
      <c r="F334" t="str">
        <f>DATEDIF($D$7,Table1[[#This Row],[Payment Date]],"y")&amp;"y, "&amp;DATEDIF($D$7,Table1[[#This Row],[Payment Date]],"ym")&amp;"m"</f>
        <v>27y, 3m</v>
      </c>
    </row>
    <row r="335" spans="1:6" hidden="1" outlineLevel="1" x14ac:dyDescent="0.3">
      <c r="A335" s="3">
        <f t="shared" si="22"/>
        <v>0</v>
      </c>
      <c r="B335" s="3">
        <f t="shared" si="20"/>
        <v>0</v>
      </c>
      <c r="C335" s="3">
        <f t="shared" si="21"/>
        <v>-969.16444591692698</v>
      </c>
      <c r="D335" s="1">
        <f t="shared" si="23"/>
        <v>55564</v>
      </c>
      <c r="E335" s="3">
        <f>SUM($A$7:A335)</f>
        <v>212030.8355540832</v>
      </c>
      <c r="F335" t="str">
        <f>DATEDIF($D$7,Table1[[#This Row],[Payment Date]],"y")&amp;"y, "&amp;DATEDIF($D$7,Table1[[#This Row],[Payment Date]],"ym")&amp;"m"</f>
        <v>27y, 4m</v>
      </c>
    </row>
    <row r="336" spans="1:6" hidden="1" outlineLevel="1" x14ac:dyDescent="0.3">
      <c r="A336" s="3">
        <f t="shared" si="22"/>
        <v>0</v>
      </c>
      <c r="B336" s="3">
        <f t="shared" si="20"/>
        <v>0</v>
      </c>
      <c r="C336" s="3">
        <f t="shared" si="21"/>
        <v>-969.16444591692698</v>
      </c>
      <c r="D336" s="1">
        <f t="shared" si="23"/>
        <v>55593</v>
      </c>
      <c r="E336" s="3">
        <f>SUM($A$7:A336)</f>
        <v>212030.8355540832</v>
      </c>
      <c r="F336" t="str">
        <f>DATEDIF($D$7,Table1[[#This Row],[Payment Date]],"y")&amp;"y, "&amp;DATEDIF($D$7,Table1[[#This Row],[Payment Date]],"ym")&amp;"m"</f>
        <v>27y, 5m</v>
      </c>
    </row>
    <row r="337" spans="1:6" hidden="1" outlineLevel="1" x14ac:dyDescent="0.3">
      <c r="A337" s="3">
        <f t="shared" si="22"/>
        <v>0</v>
      </c>
      <c r="B337" s="3">
        <f t="shared" si="20"/>
        <v>0</v>
      </c>
      <c r="C337" s="3">
        <f t="shared" si="21"/>
        <v>-969.16444591692698</v>
      </c>
      <c r="D337" s="1">
        <f t="shared" si="23"/>
        <v>55624</v>
      </c>
      <c r="E337" s="3">
        <f>SUM($A$7:A337)</f>
        <v>212030.8355540832</v>
      </c>
      <c r="F337" t="str">
        <f>DATEDIF($D$7,Table1[[#This Row],[Payment Date]],"y")&amp;"y, "&amp;DATEDIF($D$7,Table1[[#This Row],[Payment Date]],"ym")&amp;"m"</f>
        <v>27y, 6m</v>
      </c>
    </row>
    <row r="338" spans="1:6" hidden="1" outlineLevel="1" x14ac:dyDescent="0.3">
      <c r="A338" s="3">
        <f t="shared" si="22"/>
        <v>0</v>
      </c>
      <c r="B338" s="3">
        <f t="shared" si="20"/>
        <v>0</v>
      </c>
      <c r="C338" s="3">
        <f t="shared" si="21"/>
        <v>-969.16444591692698</v>
      </c>
      <c r="D338" s="1">
        <f t="shared" si="23"/>
        <v>55654</v>
      </c>
      <c r="E338" s="3">
        <f>SUM($A$7:A338)</f>
        <v>212030.8355540832</v>
      </c>
      <c r="F338" t="str">
        <f>DATEDIF($D$7,Table1[[#This Row],[Payment Date]],"y")&amp;"y, "&amp;DATEDIF($D$7,Table1[[#This Row],[Payment Date]],"ym")&amp;"m"</f>
        <v>27y, 7m</v>
      </c>
    </row>
    <row r="339" spans="1:6" hidden="1" outlineLevel="1" x14ac:dyDescent="0.3">
      <c r="A339" s="3">
        <f t="shared" si="22"/>
        <v>0</v>
      </c>
      <c r="B339" s="3">
        <f t="shared" si="20"/>
        <v>0</v>
      </c>
      <c r="C339" s="3">
        <f t="shared" si="21"/>
        <v>-969.16444591692698</v>
      </c>
      <c r="D339" s="1">
        <f t="shared" si="23"/>
        <v>55685</v>
      </c>
      <c r="E339" s="3">
        <f>SUM($A$7:A339)</f>
        <v>212030.8355540832</v>
      </c>
      <c r="F339" t="str">
        <f>DATEDIF($D$7,Table1[[#This Row],[Payment Date]],"y")&amp;"y, "&amp;DATEDIF($D$7,Table1[[#This Row],[Payment Date]],"ym")&amp;"m"</f>
        <v>27y, 8m</v>
      </c>
    </row>
    <row r="340" spans="1:6" hidden="1" outlineLevel="1" x14ac:dyDescent="0.3">
      <c r="A340" s="3">
        <f t="shared" si="22"/>
        <v>0</v>
      </c>
      <c r="B340" s="3">
        <f t="shared" si="20"/>
        <v>0</v>
      </c>
      <c r="C340" s="3">
        <f t="shared" si="21"/>
        <v>-969.16444591692698</v>
      </c>
      <c r="D340" s="1">
        <f t="shared" si="23"/>
        <v>55715</v>
      </c>
      <c r="E340" s="3">
        <f>SUM($A$7:A340)</f>
        <v>212030.8355540832</v>
      </c>
      <c r="F340" t="str">
        <f>DATEDIF($D$7,Table1[[#This Row],[Payment Date]],"y")&amp;"y, "&amp;DATEDIF($D$7,Table1[[#This Row],[Payment Date]],"ym")&amp;"m"</f>
        <v>27y, 9m</v>
      </c>
    </row>
    <row r="341" spans="1:6" hidden="1" outlineLevel="1" x14ac:dyDescent="0.3">
      <c r="A341" s="3">
        <f t="shared" si="22"/>
        <v>0</v>
      </c>
      <c r="B341" s="3">
        <f t="shared" si="20"/>
        <v>0</v>
      </c>
      <c r="C341" s="3">
        <f t="shared" si="21"/>
        <v>-969.16444591692698</v>
      </c>
      <c r="D341" s="1">
        <f t="shared" si="23"/>
        <v>55746</v>
      </c>
      <c r="E341" s="3">
        <f>SUM($A$7:A341)</f>
        <v>212030.8355540832</v>
      </c>
      <c r="F341" t="str">
        <f>DATEDIF($D$7,Table1[[#This Row],[Payment Date]],"y")&amp;"y, "&amp;DATEDIF($D$7,Table1[[#This Row],[Payment Date]],"ym")&amp;"m"</f>
        <v>27y, 10m</v>
      </c>
    </row>
    <row r="342" spans="1:6" hidden="1" outlineLevel="1" x14ac:dyDescent="0.3">
      <c r="A342" s="3">
        <f t="shared" si="22"/>
        <v>0</v>
      </c>
      <c r="B342" s="3">
        <f t="shared" si="20"/>
        <v>0</v>
      </c>
      <c r="C342" s="3">
        <f t="shared" si="21"/>
        <v>-969.16444591692698</v>
      </c>
      <c r="D342" s="1">
        <f t="shared" si="23"/>
        <v>55777</v>
      </c>
      <c r="E342" s="3">
        <f>SUM($A$7:A342)</f>
        <v>212030.8355540832</v>
      </c>
      <c r="F342" t="str">
        <f>DATEDIF($D$7,Table1[[#This Row],[Payment Date]],"y")&amp;"y, "&amp;DATEDIF($D$7,Table1[[#This Row],[Payment Date]],"ym")&amp;"m"</f>
        <v>27y, 11m</v>
      </c>
    </row>
    <row r="343" spans="1:6" hidden="1" outlineLevel="1" x14ac:dyDescent="0.3">
      <c r="A343" s="3">
        <f t="shared" si="22"/>
        <v>0</v>
      </c>
      <c r="B343" s="3">
        <f t="shared" ref="B343:B406" si="24">IF(A343=0,0,$D$2-A343)</f>
        <v>0</v>
      </c>
      <c r="C343" s="3">
        <f t="shared" si="21"/>
        <v>-969.16444591692698</v>
      </c>
      <c r="D343" s="1">
        <f t="shared" si="23"/>
        <v>55807</v>
      </c>
      <c r="E343" s="3">
        <f>SUM($A$7:A343)</f>
        <v>212030.8355540832</v>
      </c>
      <c r="F343" t="str">
        <f>DATEDIF($D$7,Table1[[#This Row],[Payment Date]],"y")&amp;"y, "&amp;DATEDIF($D$7,Table1[[#This Row],[Payment Date]],"ym")&amp;"m"</f>
        <v>28y, 0m</v>
      </c>
    </row>
    <row r="344" spans="1:6" hidden="1" outlineLevel="1" x14ac:dyDescent="0.3">
      <c r="A344" s="3">
        <f t="shared" si="22"/>
        <v>0</v>
      </c>
      <c r="B344" s="3">
        <f t="shared" si="24"/>
        <v>0</v>
      </c>
      <c r="C344" s="3">
        <f t="shared" si="21"/>
        <v>-969.16444591692698</v>
      </c>
      <c r="D344" s="1">
        <f t="shared" si="23"/>
        <v>55838</v>
      </c>
      <c r="E344" s="3">
        <f>SUM($A$7:A344)</f>
        <v>212030.8355540832</v>
      </c>
      <c r="F344" t="str">
        <f>DATEDIF($D$7,Table1[[#This Row],[Payment Date]],"y")&amp;"y, "&amp;DATEDIF($D$7,Table1[[#This Row],[Payment Date]],"ym")&amp;"m"</f>
        <v>28y, 1m</v>
      </c>
    </row>
    <row r="345" spans="1:6" hidden="1" outlineLevel="1" x14ac:dyDescent="0.3">
      <c r="A345" s="3">
        <f t="shared" si="22"/>
        <v>0</v>
      </c>
      <c r="B345" s="3">
        <f t="shared" si="24"/>
        <v>0</v>
      </c>
      <c r="C345" s="3">
        <f t="shared" si="21"/>
        <v>-969.16444591692698</v>
      </c>
      <c r="D345" s="1">
        <f t="shared" si="23"/>
        <v>55868</v>
      </c>
      <c r="E345" s="3">
        <f>SUM($A$7:A345)</f>
        <v>212030.8355540832</v>
      </c>
      <c r="F345" t="str">
        <f>DATEDIF($D$7,Table1[[#This Row],[Payment Date]],"y")&amp;"y, "&amp;DATEDIF($D$7,Table1[[#This Row],[Payment Date]],"ym")&amp;"m"</f>
        <v>28y, 2m</v>
      </c>
    </row>
    <row r="346" spans="1:6" collapsed="1" x14ac:dyDescent="0.3">
      <c r="A346" s="3">
        <f t="shared" si="22"/>
        <v>0</v>
      </c>
      <c r="B346" s="3">
        <f t="shared" si="24"/>
        <v>0</v>
      </c>
      <c r="C346" s="3">
        <f t="shared" si="21"/>
        <v>-969.16444591692698</v>
      </c>
      <c r="D346" s="1">
        <f t="shared" si="23"/>
        <v>55899</v>
      </c>
      <c r="E346" s="3">
        <f>SUM($A$7:A346)</f>
        <v>212030.8355540832</v>
      </c>
      <c r="F346" t="str">
        <f>DATEDIF($D$7,Table1[[#This Row],[Payment Date]],"y")&amp;"y, "&amp;DATEDIF($D$7,Table1[[#This Row],[Payment Date]],"ym")&amp;"m"</f>
        <v>28y, 3m</v>
      </c>
    </row>
    <row r="347" spans="1:6" hidden="1" outlineLevel="1" x14ac:dyDescent="0.3">
      <c r="A347" s="3">
        <f t="shared" si="22"/>
        <v>0</v>
      </c>
      <c r="B347" s="3">
        <f t="shared" si="24"/>
        <v>0</v>
      </c>
      <c r="C347" s="3">
        <f t="shared" si="21"/>
        <v>-969.16444591692698</v>
      </c>
      <c r="D347" s="1">
        <f t="shared" si="23"/>
        <v>55930</v>
      </c>
      <c r="E347" s="3">
        <f>SUM($A$7:A347)</f>
        <v>212030.8355540832</v>
      </c>
      <c r="F347" t="str">
        <f>DATEDIF($D$7,Table1[[#This Row],[Payment Date]],"y")&amp;"y, "&amp;DATEDIF($D$7,Table1[[#This Row],[Payment Date]],"ym")&amp;"m"</f>
        <v>28y, 4m</v>
      </c>
    </row>
    <row r="348" spans="1:6" hidden="1" outlineLevel="1" x14ac:dyDescent="0.3">
      <c r="A348" s="3">
        <f t="shared" si="22"/>
        <v>0</v>
      </c>
      <c r="B348" s="3">
        <f t="shared" si="24"/>
        <v>0</v>
      </c>
      <c r="C348" s="3">
        <f t="shared" si="21"/>
        <v>-969.16444591692698</v>
      </c>
      <c r="D348" s="1">
        <f t="shared" si="23"/>
        <v>55958</v>
      </c>
      <c r="E348" s="3">
        <f>SUM($A$7:A348)</f>
        <v>212030.8355540832</v>
      </c>
      <c r="F348" t="str">
        <f>DATEDIF($D$7,Table1[[#This Row],[Payment Date]],"y")&amp;"y, "&amp;DATEDIF($D$7,Table1[[#This Row],[Payment Date]],"ym")&amp;"m"</f>
        <v>28y, 5m</v>
      </c>
    </row>
    <row r="349" spans="1:6" hidden="1" outlineLevel="1" x14ac:dyDescent="0.3">
      <c r="A349" s="3">
        <f t="shared" si="22"/>
        <v>0</v>
      </c>
      <c r="B349" s="3">
        <f t="shared" si="24"/>
        <v>0</v>
      </c>
      <c r="C349" s="3">
        <f t="shared" si="21"/>
        <v>-969.16444591692698</v>
      </c>
      <c r="D349" s="1">
        <f t="shared" si="23"/>
        <v>55989</v>
      </c>
      <c r="E349" s="3">
        <f>SUM($A$7:A349)</f>
        <v>212030.8355540832</v>
      </c>
      <c r="F349" t="str">
        <f>DATEDIF($D$7,Table1[[#This Row],[Payment Date]],"y")&amp;"y, "&amp;DATEDIF($D$7,Table1[[#This Row],[Payment Date]],"ym")&amp;"m"</f>
        <v>28y, 6m</v>
      </c>
    </row>
    <row r="350" spans="1:6" hidden="1" outlineLevel="1" x14ac:dyDescent="0.3">
      <c r="A350" s="3">
        <f t="shared" si="22"/>
        <v>0</v>
      </c>
      <c r="B350" s="3">
        <f t="shared" si="24"/>
        <v>0</v>
      </c>
      <c r="C350" s="3">
        <f t="shared" si="21"/>
        <v>-969.16444591692698</v>
      </c>
      <c r="D350" s="1">
        <f t="shared" si="23"/>
        <v>56019</v>
      </c>
      <c r="E350" s="3">
        <f>SUM($A$7:A350)</f>
        <v>212030.8355540832</v>
      </c>
      <c r="F350" t="str">
        <f>DATEDIF($D$7,Table1[[#This Row],[Payment Date]],"y")&amp;"y, "&amp;DATEDIF($D$7,Table1[[#This Row],[Payment Date]],"ym")&amp;"m"</f>
        <v>28y, 7m</v>
      </c>
    </row>
    <row r="351" spans="1:6" hidden="1" outlineLevel="1" x14ac:dyDescent="0.3">
      <c r="A351" s="3">
        <f t="shared" si="22"/>
        <v>0</v>
      </c>
      <c r="B351" s="3">
        <f t="shared" si="24"/>
        <v>0</v>
      </c>
      <c r="C351" s="3">
        <f t="shared" si="21"/>
        <v>-969.16444591692698</v>
      </c>
      <c r="D351" s="1">
        <f t="shared" si="23"/>
        <v>56050</v>
      </c>
      <c r="E351" s="3">
        <f>SUM($A$7:A351)</f>
        <v>212030.8355540832</v>
      </c>
      <c r="F351" t="str">
        <f>DATEDIF($D$7,Table1[[#This Row],[Payment Date]],"y")&amp;"y, "&amp;DATEDIF($D$7,Table1[[#This Row],[Payment Date]],"ym")&amp;"m"</f>
        <v>28y, 8m</v>
      </c>
    </row>
    <row r="352" spans="1:6" hidden="1" outlineLevel="1" x14ac:dyDescent="0.3">
      <c r="A352" s="3">
        <f t="shared" si="22"/>
        <v>0</v>
      </c>
      <c r="B352" s="3">
        <f t="shared" si="24"/>
        <v>0</v>
      </c>
      <c r="C352" s="3">
        <f t="shared" si="21"/>
        <v>-969.16444591692698</v>
      </c>
      <c r="D352" s="1">
        <f t="shared" si="23"/>
        <v>56080</v>
      </c>
      <c r="E352" s="3">
        <f>SUM($A$7:A352)</f>
        <v>212030.8355540832</v>
      </c>
      <c r="F352" t="str">
        <f>DATEDIF($D$7,Table1[[#This Row],[Payment Date]],"y")&amp;"y, "&amp;DATEDIF($D$7,Table1[[#This Row],[Payment Date]],"ym")&amp;"m"</f>
        <v>28y, 9m</v>
      </c>
    </row>
    <row r="353" spans="1:6" hidden="1" outlineLevel="1" x14ac:dyDescent="0.3">
      <c r="A353" s="3">
        <f t="shared" si="22"/>
        <v>0</v>
      </c>
      <c r="B353" s="3">
        <f t="shared" si="24"/>
        <v>0</v>
      </c>
      <c r="C353" s="3">
        <f t="shared" si="21"/>
        <v>-969.16444591692698</v>
      </c>
      <c r="D353" s="1">
        <f t="shared" si="23"/>
        <v>56111</v>
      </c>
      <c r="E353" s="3">
        <f>SUM($A$7:A353)</f>
        <v>212030.8355540832</v>
      </c>
      <c r="F353" t="str">
        <f>DATEDIF($D$7,Table1[[#This Row],[Payment Date]],"y")&amp;"y, "&amp;DATEDIF($D$7,Table1[[#This Row],[Payment Date]],"ym")&amp;"m"</f>
        <v>28y, 10m</v>
      </c>
    </row>
    <row r="354" spans="1:6" hidden="1" outlineLevel="1" x14ac:dyDescent="0.3">
      <c r="A354" s="3">
        <f t="shared" si="22"/>
        <v>0</v>
      </c>
      <c r="B354" s="3">
        <f t="shared" si="24"/>
        <v>0</v>
      </c>
      <c r="C354" s="3">
        <f t="shared" si="21"/>
        <v>-969.16444591692698</v>
      </c>
      <c r="D354" s="1">
        <f t="shared" si="23"/>
        <v>56142</v>
      </c>
      <c r="E354" s="3">
        <f>SUM($A$7:A354)</f>
        <v>212030.8355540832</v>
      </c>
      <c r="F354" t="str">
        <f>DATEDIF($D$7,Table1[[#This Row],[Payment Date]],"y")&amp;"y, "&amp;DATEDIF($D$7,Table1[[#This Row],[Payment Date]],"ym")&amp;"m"</f>
        <v>28y, 11m</v>
      </c>
    </row>
    <row r="355" spans="1:6" hidden="1" outlineLevel="1" x14ac:dyDescent="0.3">
      <c r="A355" s="3">
        <f t="shared" si="22"/>
        <v>0</v>
      </c>
      <c r="B355" s="3">
        <f t="shared" si="24"/>
        <v>0</v>
      </c>
      <c r="C355" s="3">
        <f t="shared" si="21"/>
        <v>-969.16444591692698</v>
      </c>
      <c r="D355" s="1">
        <f t="shared" si="23"/>
        <v>56172</v>
      </c>
      <c r="E355" s="3">
        <f>SUM($A$7:A355)</f>
        <v>212030.8355540832</v>
      </c>
      <c r="F355" t="str">
        <f>DATEDIF($D$7,Table1[[#This Row],[Payment Date]],"y")&amp;"y, "&amp;DATEDIF($D$7,Table1[[#This Row],[Payment Date]],"ym")&amp;"m"</f>
        <v>29y, 0m</v>
      </c>
    </row>
    <row r="356" spans="1:6" hidden="1" outlineLevel="1" x14ac:dyDescent="0.3">
      <c r="A356" s="3">
        <f t="shared" si="22"/>
        <v>0</v>
      </c>
      <c r="B356" s="3">
        <f t="shared" si="24"/>
        <v>0</v>
      </c>
      <c r="C356" s="3">
        <f t="shared" si="21"/>
        <v>-969.16444591692698</v>
      </c>
      <c r="D356" s="1">
        <f t="shared" si="23"/>
        <v>56203</v>
      </c>
      <c r="E356" s="3">
        <f>SUM($A$7:A356)</f>
        <v>212030.8355540832</v>
      </c>
      <c r="F356" t="str">
        <f>DATEDIF($D$7,Table1[[#This Row],[Payment Date]],"y")&amp;"y, "&amp;DATEDIF($D$7,Table1[[#This Row],[Payment Date]],"ym")&amp;"m"</f>
        <v>29y, 1m</v>
      </c>
    </row>
    <row r="357" spans="1:6" hidden="1" outlineLevel="1" x14ac:dyDescent="0.3">
      <c r="A357" s="3">
        <f t="shared" si="22"/>
        <v>0</v>
      </c>
      <c r="B357" s="3">
        <f t="shared" si="24"/>
        <v>0</v>
      </c>
      <c r="C357" s="3">
        <f t="shared" si="21"/>
        <v>-969.16444591692698</v>
      </c>
      <c r="D357" s="1">
        <f t="shared" si="23"/>
        <v>56233</v>
      </c>
      <c r="E357" s="3">
        <f>SUM($A$7:A357)</f>
        <v>212030.8355540832</v>
      </c>
      <c r="F357" t="str">
        <f>DATEDIF($D$7,Table1[[#This Row],[Payment Date]],"y")&amp;"y, "&amp;DATEDIF($D$7,Table1[[#This Row],[Payment Date]],"ym")&amp;"m"</f>
        <v>29y, 2m</v>
      </c>
    </row>
    <row r="358" spans="1:6" collapsed="1" x14ac:dyDescent="0.3">
      <c r="A358" s="3">
        <f t="shared" si="22"/>
        <v>0</v>
      </c>
      <c r="B358" s="3">
        <f t="shared" si="24"/>
        <v>0</v>
      </c>
      <c r="C358" s="3">
        <f t="shared" si="21"/>
        <v>-969.16444591692698</v>
      </c>
      <c r="D358" s="1">
        <f t="shared" si="23"/>
        <v>56264</v>
      </c>
      <c r="E358" s="3">
        <f>SUM($A$7:A358)</f>
        <v>212030.8355540832</v>
      </c>
      <c r="F358" t="str">
        <f>DATEDIF($D$7,Table1[[#This Row],[Payment Date]],"y")&amp;"y, "&amp;DATEDIF($D$7,Table1[[#This Row],[Payment Date]],"ym")&amp;"m"</f>
        <v>29y, 3m</v>
      </c>
    </row>
    <row r="359" spans="1:6" hidden="1" outlineLevel="1" x14ac:dyDescent="0.3">
      <c r="A359" s="3">
        <f t="shared" si="22"/>
        <v>0</v>
      </c>
      <c r="B359" s="3">
        <f t="shared" si="24"/>
        <v>0</v>
      </c>
      <c r="C359" s="3">
        <f t="shared" si="21"/>
        <v>-969.16444591692698</v>
      </c>
      <c r="D359" s="1">
        <f t="shared" si="23"/>
        <v>56295</v>
      </c>
      <c r="E359" s="3">
        <f>SUM($A$7:A359)</f>
        <v>212030.8355540832</v>
      </c>
      <c r="F359" t="str">
        <f>DATEDIF($D$7,Table1[[#This Row],[Payment Date]],"y")&amp;"y, "&amp;DATEDIF($D$7,Table1[[#This Row],[Payment Date]],"ym")&amp;"m"</f>
        <v>29y, 4m</v>
      </c>
    </row>
    <row r="360" spans="1:6" hidden="1" outlineLevel="1" x14ac:dyDescent="0.3">
      <c r="A360" s="3">
        <f t="shared" si="22"/>
        <v>0</v>
      </c>
      <c r="B360" s="3">
        <f t="shared" si="24"/>
        <v>0</v>
      </c>
      <c r="C360" s="3">
        <f t="shared" si="21"/>
        <v>-969.16444591692698</v>
      </c>
      <c r="D360" s="1">
        <f t="shared" si="23"/>
        <v>56323</v>
      </c>
      <c r="E360" s="3">
        <f>SUM($A$7:A360)</f>
        <v>212030.8355540832</v>
      </c>
      <c r="F360" t="str">
        <f>DATEDIF($D$7,Table1[[#This Row],[Payment Date]],"y")&amp;"y, "&amp;DATEDIF($D$7,Table1[[#This Row],[Payment Date]],"ym")&amp;"m"</f>
        <v>29y, 5m</v>
      </c>
    </row>
    <row r="361" spans="1:6" hidden="1" outlineLevel="1" x14ac:dyDescent="0.3">
      <c r="A361" s="3">
        <f t="shared" si="22"/>
        <v>0</v>
      </c>
      <c r="B361" s="3">
        <f t="shared" si="24"/>
        <v>0</v>
      </c>
      <c r="C361" s="3">
        <f t="shared" si="21"/>
        <v>-969.16444591692698</v>
      </c>
      <c r="D361" s="1">
        <f t="shared" si="23"/>
        <v>56354</v>
      </c>
      <c r="E361" s="3">
        <f>SUM($A$7:A361)</f>
        <v>212030.8355540832</v>
      </c>
      <c r="F361" t="str">
        <f>DATEDIF($D$7,Table1[[#This Row],[Payment Date]],"y")&amp;"y, "&amp;DATEDIF($D$7,Table1[[#This Row],[Payment Date]],"ym")&amp;"m"</f>
        <v>29y, 6m</v>
      </c>
    </row>
    <row r="362" spans="1:6" hidden="1" outlineLevel="1" x14ac:dyDescent="0.3">
      <c r="A362" s="3">
        <f t="shared" si="22"/>
        <v>0</v>
      </c>
      <c r="B362" s="3">
        <f t="shared" si="24"/>
        <v>0</v>
      </c>
      <c r="C362" s="3">
        <f t="shared" si="21"/>
        <v>-969.16444591692698</v>
      </c>
      <c r="D362" s="1">
        <f t="shared" si="23"/>
        <v>56384</v>
      </c>
      <c r="E362" s="3">
        <f>SUM($A$7:A362)</f>
        <v>212030.8355540832</v>
      </c>
      <c r="F362" t="str">
        <f>DATEDIF($D$7,Table1[[#This Row],[Payment Date]],"y")&amp;"y, "&amp;DATEDIF($D$7,Table1[[#This Row],[Payment Date]],"ym")&amp;"m"</f>
        <v>29y, 7m</v>
      </c>
    </row>
    <row r="363" spans="1:6" hidden="1" outlineLevel="1" x14ac:dyDescent="0.3">
      <c r="A363" s="3">
        <f t="shared" si="22"/>
        <v>0</v>
      </c>
      <c r="B363" s="3">
        <f t="shared" si="24"/>
        <v>0</v>
      </c>
      <c r="C363" s="3">
        <f t="shared" si="21"/>
        <v>-969.16444591692698</v>
      </c>
      <c r="D363" s="1">
        <f t="shared" si="23"/>
        <v>56415</v>
      </c>
      <c r="E363" s="3">
        <f>SUM($A$7:A363)</f>
        <v>212030.8355540832</v>
      </c>
      <c r="F363" t="str">
        <f>DATEDIF($D$7,Table1[[#This Row],[Payment Date]],"y")&amp;"y, "&amp;DATEDIF($D$7,Table1[[#This Row],[Payment Date]],"ym")&amp;"m"</f>
        <v>29y, 8m</v>
      </c>
    </row>
    <row r="364" spans="1:6" hidden="1" outlineLevel="1" x14ac:dyDescent="0.3">
      <c r="A364" s="3">
        <f t="shared" si="22"/>
        <v>0</v>
      </c>
      <c r="B364" s="3">
        <f t="shared" si="24"/>
        <v>0</v>
      </c>
      <c r="C364" s="3">
        <f t="shared" si="21"/>
        <v>-969.16444591692698</v>
      </c>
      <c r="D364" s="1">
        <f t="shared" si="23"/>
        <v>56445</v>
      </c>
      <c r="E364" s="3">
        <f>SUM($A$7:A364)</f>
        <v>212030.8355540832</v>
      </c>
      <c r="F364" t="str">
        <f>DATEDIF($D$7,Table1[[#This Row],[Payment Date]],"y")&amp;"y, "&amp;DATEDIF($D$7,Table1[[#This Row],[Payment Date]],"ym")&amp;"m"</f>
        <v>29y, 9m</v>
      </c>
    </row>
    <row r="365" spans="1:6" hidden="1" outlineLevel="1" x14ac:dyDescent="0.3">
      <c r="A365" s="3">
        <f t="shared" si="22"/>
        <v>0</v>
      </c>
      <c r="B365" s="3">
        <f t="shared" si="24"/>
        <v>0</v>
      </c>
      <c r="C365" s="3">
        <f t="shared" si="21"/>
        <v>-969.16444591692698</v>
      </c>
      <c r="D365" s="1">
        <f t="shared" si="23"/>
        <v>56476</v>
      </c>
      <c r="E365" s="3">
        <f>SUM($A$7:A365)</f>
        <v>212030.8355540832</v>
      </c>
      <c r="F365" t="str">
        <f>DATEDIF($D$7,Table1[[#This Row],[Payment Date]],"y")&amp;"y, "&amp;DATEDIF($D$7,Table1[[#This Row],[Payment Date]],"ym")&amp;"m"</f>
        <v>29y, 10m</v>
      </c>
    </row>
    <row r="366" spans="1:6" hidden="1" outlineLevel="1" x14ac:dyDescent="0.3">
      <c r="A366" s="3">
        <f t="shared" si="22"/>
        <v>0</v>
      </c>
      <c r="B366" s="3">
        <f t="shared" si="24"/>
        <v>0</v>
      </c>
      <c r="C366" s="3">
        <f t="shared" si="21"/>
        <v>-969.16444591692698</v>
      </c>
      <c r="D366" s="1">
        <f t="shared" si="23"/>
        <v>56507</v>
      </c>
      <c r="E366" s="3">
        <f>SUM($A$7:A366)</f>
        <v>212030.8355540832</v>
      </c>
      <c r="F366" t="str">
        <f>DATEDIF($D$7,Table1[[#This Row],[Payment Date]],"y")&amp;"y, "&amp;DATEDIF($D$7,Table1[[#This Row],[Payment Date]],"ym")&amp;"m"</f>
        <v>29y, 11m</v>
      </c>
    </row>
    <row r="367" spans="1:6" hidden="1" outlineLevel="1" x14ac:dyDescent="0.3">
      <c r="A367" s="3">
        <f t="shared" si="22"/>
        <v>0</v>
      </c>
      <c r="B367" s="3">
        <f t="shared" si="24"/>
        <v>0</v>
      </c>
      <c r="C367" s="3">
        <f t="shared" si="21"/>
        <v>-969.16444591692698</v>
      </c>
      <c r="D367" s="1">
        <f t="shared" si="23"/>
        <v>56537</v>
      </c>
      <c r="E367" s="3">
        <f>SUM($A$7:A367)</f>
        <v>212030.8355540832</v>
      </c>
      <c r="F367" t="str">
        <f>DATEDIF($D$7,Table1[[#This Row],[Payment Date]],"y")&amp;"y, "&amp;DATEDIF($D$7,Table1[[#This Row],[Payment Date]],"ym")&amp;"m"</f>
        <v>30y, 0m</v>
      </c>
    </row>
    <row r="368" spans="1:6" collapsed="1" x14ac:dyDescent="0.3"/>
  </sheetData>
  <conditionalFormatting sqref="A6:A367">
    <cfRule type="cellIs" dxfId="1" priority="1" operator="lessThan">
      <formula>0</formula>
    </cfRule>
  </conditionalFormatting>
  <conditionalFormatting sqref="C6:C367">
    <cfRule type="cellIs" dxfId="0" priority="2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6891-D78E-4BE1-AC42-7ED2D216B964}">
  <dimension ref="A1:A10"/>
  <sheetViews>
    <sheetView workbookViewId="0">
      <selection activeCell="A11" sqref="A11"/>
    </sheetView>
  </sheetViews>
  <sheetFormatPr defaultRowHeight="14.4" x14ac:dyDescent="0.3"/>
  <sheetData>
    <row r="1" spans="1:1" x14ac:dyDescent="0.3">
      <c r="A1" t="s">
        <v>19</v>
      </c>
    </row>
    <row r="2" spans="1:1" x14ac:dyDescent="0.3">
      <c r="A2" t="s">
        <v>17</v>
      </c>
    </row>
    <row r="3" spans="1:1" x14ac:dyDescent="0.3">
      <c r="A3" t="s">
        <v>18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8</v>
      </c>
    </row>
    <row r="7" spans="1:1" x14ac:dyDescent="0.3">
      <c r="A7" t="s">
        <v>9</v>
      </c>
    </row>
    <row r="8" spans="1:1" x14ac:dyDescent="0.3">
      <c r="A8" t="s">
        <v>10</v>
      </c>
    </row>
    <row r="9" spans="1:1" x14ac:dyDescent="0.3">
      <c r="A9" t="s">
        <v>11</v>
      </c>
    </row>
    <row r="10" spans="1:1" x14ac:dyDescent="0.3">
      <c r="A1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 Overko</dc:creator>
  <cp:lastModifiedBy>Sergei Overko</cp:lastModifiedBy>
  <dcterms:created xsi:type="dcterms:W3CDTF">2025-01-18T14:43:41Z</dcterms:created>
  <dcterms:modified xsi:type="dcterms:W3CDTF">2025-01-20T15:12:54Z</dcterms:modified>
</cp:coreProperties>
</file>